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55" documentId="120_S{2AC9BD13-BADA-5192-A53E-5A8FF88502F6}" xr6:coauthVersionLast="47" xr6:coauthVersionMax="47" xr10:uidLastSave="{E64AC1FD-2CE0-41A7-B32D-2CDB48AE440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<sst xmlns="http://schemas.openxmlformats.org/spreadsheetml/2006/main" count="181511" uniqueCount="39132">
  <si>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</si>
  <si>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</si>
  <si>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</si>
  <si>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</si>
  <si>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</si>
  <si>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</si>
  <si>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</si>
  <si>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</si>
  <si>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</si>
  <si>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</si>
  <si>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</si>
  <si>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</si>
  <si>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</si>
  <si>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</si>
  <si>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</si>
  <si>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</si>
  <si>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</si>
  <si>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</si>
  <si>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</si>
  <si>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</si>
  <si>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</si>
  <si>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</si>
  <si>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</si>
  <si>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</si>
  <si>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</si>
  <si>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</si>
  <si>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</si>
  <si>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</si>
  <si>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</si>
  <si>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</si>
  <si>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</si>
  <si>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</si>
  <si>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</si>
  <si>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</si>
  <si>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</si>
  <si>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</si>
  <si>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</si>
  <si>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</si>
  <si>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</si>
  <si>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</si>
  <si>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</si>
  <si>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</si>
  <si>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</si>
  <si>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</si>
  <si>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</si>
  <si>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</si>
  <si>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</si>
  <si>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</si>
  <si>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</si>
  <si>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</si>
  <si>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</si>
  <si>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</si>
  <si>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</si>
  <si>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</si>
  <si>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</si>
  <si>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</si>
  <si>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</si>
  <si>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</si>
  <si>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</si>
  <si>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</si>
  <si>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</si>
  <si>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</si>
  <si>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</si>
  <si>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</si>
  <si>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</si>
  <si>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</si>
  <si>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</si>
  <si>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</si>
  <si>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</si>
  <si>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</si>
  <si>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</si>
  <si>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</si>
  <si>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</si>
  <si>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</si>
  <si>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</si>
  <si>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</si>
  <si>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</si>
  <si>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</si>
  <si>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</si>
  <si>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</si>
  <si>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</si>
  <si>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</si>
  <si>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</si>
  <si>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</si>
  <si>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</si>
  <si>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</si>
  <si>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</si>
  <si>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</si>
  <si>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</si>
  <si>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</si>
  <si>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</si>
  <si>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</si>
  <si>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</si>
  <si>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</si>
  <si>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</si>
  <si>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</si>
  <si>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</si>
  <si>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</si>
  <si>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</si>
  <si>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</si>
  <si>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</si>
  <si>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</si>
  <si>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</si>
  <si>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</si>
  <si>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</si>
  <si>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</si>
  <si>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</si>
  <si>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</si>
  <si>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</si>
  <si>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</si>
  <si>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</si>
  <si>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</si>
  <si>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</si>
  <si>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</si>
  <si>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</si>
  <si>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</si>
  <si>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</si>
  <si>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</si>
  <si>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</si>
  <si>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</si>
  <si>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</si>
  <si>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</si>
  <si>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</si>
  <si>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</si>
  <si>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</si>
  <si>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</si>
  <si>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</si>
  <si>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</si>
  <si>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</si>
  <si>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</si>
  <si>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</si>
  <si>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</si>
  <si>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</si>
  <si>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</si>
  <si>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</si>
  <si>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</si>
  <si>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</si>
  <si>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</si>
  <si>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</si>
  <si>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</si>
  <si>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</si>
  <si>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</si>
  <si>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</si>
  <si>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</si>
  <si>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</si>
  <si>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</si>
  <si>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</si>
  <si>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</si>
  <si>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</si>
  <si>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</si>
  <si>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</si>
  <si>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</si>
  <si>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</si>
  <si>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</si>
  <si>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</si>
  <si>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</si>
  <si>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</si>
  <si>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</si>
  <si>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</si>
  <si>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</si>
  <si>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</si>
  <si>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</si>
  <si>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</si>
  <si>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</si>
  <si>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</si>
  <si>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</si>
  <si>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</si>
  <si>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</si>
  <si>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</si>
  <si>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</si>
  <si>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</si>
  <si>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</si>
  <si>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</si>
  <si>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</si>
  <si>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</si>
  <si>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</si>
  <si>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</si>
  <si>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</si>
  <si>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</si>
  <si>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</si>
  <si>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</si>
  <si>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</si>
  <si>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</si>
  <si>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</si>
  <si>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</si>
  <si>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</si>
  <si>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</si>
  <si>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</si>
  <si>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</si>
  <si>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</si>
  <si>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</si>
  <si>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</si>
  <si>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</si>
  <si>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</si>
  <si>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</si>
  <si>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</si>
  <si>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</si>
  <si>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</si>
  <si>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</si>
  <si>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</si>
  <si>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</si>
  <si>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</si>
  <si>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</si>
  <si>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</si>
  <si>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</si>
  <si>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</si>
  <si>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</si>
  <si>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</si>
  <si>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</si>
  <si>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</si>
  <si>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</si>
  <si>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</si>
  <si>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</si>
  <si>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</si>
  <si>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</si>
  <si>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</si>
  <si>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</si>
  <si>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</si>
  <si>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</si>
  <si>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</si>
  <si>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</si>
  <si>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</si>
  <si>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</si>
  <si>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</si>
  <si>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</si>
  <si>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</si>
  <si>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</si>
  <si>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</si>
  <si>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</si>
  <si>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</si>
  <si>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</si>
  <si>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</si>
  <si>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</si>
  <si>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</si>
  <si>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</si>
  <si>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</si>
  <si>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</si>
  <si>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</si>
  <si>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</si>
  <si>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</si>
  <si>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</si>
  <si>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</si>
  <si>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</si>
  <si>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</si>
  <si>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</si>
  <si>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</si>
  <si>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</si>
  <si>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</si>
  <si>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</si>
  <si>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</si>
  <si>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</si>
  <si>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</si>
  <si>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</si>
  <si>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</si>
  <si>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</si>
  <si>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</si>
  <si>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</si>
  <si>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</si>
  <si>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</si>
  <si>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</si>
  <si>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</si>
  <si>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</si>
  <si>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</si>
  <si>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</si>
  <si>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</si>
  <si>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</si>
  <si>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</si>
  <si>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</si>
  <si>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</si>
  <si>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</si>
  <si>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</si>
  <si>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</si>
  <si>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</si>
  <si>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</si>
  <si>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</si>
  <si>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</si>
  <si>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</si>
  <si>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</si>
  <si>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</si>
  <si>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</si>
  <si>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</si>
  <si>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</si>
  <si>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</si>
  <si>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</si>
  <si>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</si>
  <si>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</si>
  <si>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</si>
  <si>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</si>
  <si>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</si>
  <si>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</si>
  <si>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</si>
  <si>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</si>
  <si>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</si>
  <si>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</si>
  <si>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</si>
  <si>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</si>
  <si>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</si>
  <si>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</si>
  <si>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</si>
  <si>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</si>
  <si>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</si>
  <si>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</si>
  <si>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</si>
  <si>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</si>
  <si>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</si>
  <si>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</si>
  <si>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</si>
  <si>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</si>
  <si>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</si>
  <si>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</si>
  <si>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</si>
  <si>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</si>
  <si>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</si>
  <si>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</si>
  <si>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</si>
  <si>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</si>
  <si>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</si>
  <si>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</si>
  <si>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</si>
  <si>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</si>
  <si>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</si>
  <si>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</si>
  <si>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</si>
  <si>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</si>
  <si>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</si>
  <si>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</si>
  <si>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</si>
  <si>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</si>
  <si>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</si>
  <si>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</si>
  <si>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</si>
  <si>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</si>
  <si>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</si>
  <si>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</si>
  <si>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</si>
  <si>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</si>
  <si>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</si>
  <si>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</si>
  <si>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</si>
  <si>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</si>
  <si>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</si>
  <si>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</si>
  <si>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</si>
  <si>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</si>
  <si>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</si>
  <si>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</si>
  <si>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</si>
  <si>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</si>
  <si>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</si>
  <si>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</si>
  <si>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</si>
  <si>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</si>
  <si>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</si>
  <si>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</si>
  <si>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</si>
  <si>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</si>
  <si>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</si>
  <si>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</si>
  <si>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</si>
  <si>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</si>
  <si>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</si>
  <si>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</si>
  <si>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</si>
  <si>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</si>
  <si>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</si>
  <si>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</si>
  <si>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</si>
  <si>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</si>
  <si>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</si>
  <si>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</si>
  <si>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</si>
  <si>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</si>
  <si>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</si>
  <si>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</si>
  <si>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</si>
  <si>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</si>
  <si>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</si>
  <si>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</si>
  <si>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</si>
  <si>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</si>
  <si>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</si>
  <si>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</si>
  <si>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</si>
  <si>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</si>
  <si>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</si>
  <si>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</si>
  <si>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</si>
  <si>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</si>
  <si>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</si>
  <si>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</si>
  <si>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</si>
  <si>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</si>
  <si>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</si>
  <si>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</si>
  <si>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</si>
  <si>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</si>
  <si>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</si>
  <si>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</si>
  <si>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</si>
  <si>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</si>
  <si>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</si>
  <si>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</si>
  <si>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</si>
  <si>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</si>
  <si>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</si>
  <si>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</si>
  <si>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</si>
  <si>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</si>
  <si>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</si>
  <si>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</si>
  <si>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</si>
  <si>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</si>
  <si>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</si>
  <si>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</si>
  <si>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</si>
  <si>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</si>
  <si>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</si>
  <si>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</si>
  <si>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</si>
  <si>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</si>
  <si>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</si>
  <si>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</si>
  <si>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</si>
  <si>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</si>
  <si>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</si>
  <si>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</si>
  <si>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</si>
  <si>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</si>
  <si>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</si>
  <si>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</si>
  <si>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</si>
  <si>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</si>
  <si>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</si>
  <si>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</si>
  <si>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</si>
  <si>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</si>
  <si>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</si>
  <si>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</si>
  <si>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</si>
  <si>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</si>
  <si>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</si>
  <si>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</si>
  <si>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</si>
  <si>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</si>
  <si>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</si>
  <si>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</si>
  <si>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</si>
  <si>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</si>
  <si>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</si>
  <si>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</si>
  <si>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</si>
  <si>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</si>
  <si>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</si>
  <si>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</si>
  <si>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</si>
  <si>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</si>
  <si>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</si>
  <si>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</si>
  <si>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</si>
  <si>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</si>
  <si>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</si>
  <si>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</si>
  <si>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</si>
  <si>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</si>
  <si>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</si>
  <si>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</si>
  <si>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</si>
  <si>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</si>
  <si>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</si>
  <si>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</si>
  <si>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</si>
  <si>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</si>
  <si>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</si>
  <si>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</si>
  <si>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</si>
  <si>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</si>
  <si>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</si>
  <si>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</si>
  <si>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</si>
  <si>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</si>
  <si>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</si>
  <si>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</si>
  <si>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</si>
  <si>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</si>
  <si>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</si>
  <si>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</si>
  <si>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</si>
  <si>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</si>
  <si>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</si>
  <si>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</si>
  <si>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</si>
  <si>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</si>
  <si>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</si>
  <si>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</si>
  <si>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</si>
  <si>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</si>
  <si>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</si>
  <si>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</si>
  <si>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</si>
  <si>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</si>
  <si>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</si>
  <si>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</si>
  <si>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</si>
  <si>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</si>
  <si>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</si>
  <si>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</si>
  <si>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</si>
  <si>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</si>
  <si>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</si>
  <si>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</si>
  <si>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</si>
  <si>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</si>
  <si>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</si>
  <si>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</si>
  <si>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</si>
  <si>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</si>
  <si>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</si>
  <si>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</si>
  <si>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</si>
  <si>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</si>
  <si>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</si>
  <si>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</si>
  <si>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</si>
  <si>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</si>
  <si>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</si>
  <si>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</si>
  <si>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</si>
  <si>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</si>
  <si>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</si>
  <si>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</si>
  <si>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</si>
  <si>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</si>
  <si>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</si>
  <si>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</si>
  <si>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</si>
  <si>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</si>
  <si>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</si>
  <si>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</si>
  <si>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</si>
  <si>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</si>
  <si>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</si>
  <si>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</si>
  <si>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</si>
  <si>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</si>
  <si>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</si>
  <si>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</si>
  <si>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</si>
  <si>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</si>
  <si>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</si>
  <si>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</si>
  <si>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</si>
  <si>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</si>
  <si>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</si>
  <si>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</si>
  <si>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</si>
  <si>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</si>
  <si>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</si>
  <si>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</si>
  <si>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</si>
  <si>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</si>
  <si>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</si>
  <si>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</si>
  <si>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</si>
  <si>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</si>
  <si>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</si>
  <si>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</si>
  <si>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</si>
  <si>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</si>
  <si>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</si>
  <si>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</si>
  <si>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</si>
  <si>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</si>
  <si>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</si>
  <si>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</si>
  <si>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</si>
  <si>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</si>
  <si>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</si>
  <si>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</si>
  <si>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</si>
  <si>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</si>
  <si>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</si>
  <si>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</si>
  <si>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</si>
  <si>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</si>
  <si>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</si>
  <si>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</si>
  <si>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</si>
  <si>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</si>
  <si>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</si>
  <si>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</si>
  <si>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</si>
  <si>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</si>
  <si>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</si>
  <si>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</si>
  <si>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</si>
  <si>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</si>
  <si>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</si>
  <si>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</si>
  <si>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</si>
  <si>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</si>
  <si>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</si>
  <si>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</si>
  <si>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</si>
  <si>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</si>
  <si>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</si>
  <si>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</si>
  <si>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</si>
  <si>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</si>
  <si>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</si>
  <si>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</si>
  <si>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</si>
  <si>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</si>
  <si>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</si>
  <si>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</si>
  <si>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</si>
  <si>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</si>
  <si>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</si>
  <si>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</si>
  <si>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</si>
  <si>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</si>
  <si>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</si>
  <si>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</si>
  <si>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</si>
  <si>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</si>
  <si>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</si>
  <si>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</si>
  <si>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</si>
  <si>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</si>
  <si>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</si>
  <si>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</si>
  <si>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</si>
  <si>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</si>
  <si>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</si>
  <si>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</si>
  <si>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</si>
  <si>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</si>
  <si>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</si>
  <si>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</si>
  <si>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</si>
  <si>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</si>
  <si>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</si>
  <si>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</si>
  <si>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</si>
  <si>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</si>
  <si>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</si>
  <si>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</si>
  <si>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</si>
  <si>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</si>
  <si>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</si>
  <si>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</si>
  <si>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</si>
  <si>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</si>
  <si>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</si>
  <si>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</si>
  <si>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</si>
  <si>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</si>
  <si>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</si>
  <si>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</si>
  <si>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</si>
  <si>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</si>
  <si>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</si>
  <si>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</si>
  <si>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</si>
  <si>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</si>
  <si>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</si>
  <si>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</si>
  <si>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</si>
  <si>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</si>
  <si>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</si>
  <si>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</si>
  <si>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</si>
  <si>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</si>
  <si>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</si>
  <si>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</si>
  <si>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</si>
  <si>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</si>
  <si>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</si>
  <si>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</si>
  <si>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</si>
  <si>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</si>
  <si>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</si>
  <si>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</si>
  <si>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</si>
  <si>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</si>
  <si>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</si>
  <si>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</si>
  <si>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</si>
  <si>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</si>
  <si>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</si>
  <si>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</si>
  <si>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</si>
  <si>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</si>
  <si>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</si>
  <si>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</si>
  <si>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</si>
  <si>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</si>
  <si>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</si>
  <si>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</si>
  <si>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</si>
  <si>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</si>
  <si>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</si>
  <si>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</si>
  <si>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</si>
  <si>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</si>
  <si>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</si>
  <si>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</si>
  <si>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</si>
  <si>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</si>
  <si>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</si>
  <si>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</si>
  <si>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</si>
  <si>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</si>
  <si>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</si>
  <si>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</si>
  <si>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</si>
  <si>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</si>
  <si>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</si>
  <si>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</si>
  <si>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</si>
  <si>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</si>
  <si>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</si>
  <si>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</si>
  <si>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</si>
  <si>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</si>
  <si>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</si>
  <si>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</si>
  <si>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</si>
  <si>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</si>
  <si>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</si>
  <si>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</si>
  <si>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</si>
  <si>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</si>
  <si>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</si>
  <si>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</si>
  <si>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</si>
  <si>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</si>
  <si>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</si>
  <si>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</si>
  <si>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</si>
  <si>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</si>
  <si>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</si>
  <si>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</si>
  <si>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</si>
  <si>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</si>
  <si>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</si>
  <si>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</si>
  <si>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</si>
  <si>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</si>
  <si>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</si>
  <si>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</si>
  <si>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</si>
  <si>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</si>
  <si>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</si>
  <si>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</si>
  <si>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</si>
  <si>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</si>
  <si>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</si>
  <si>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</si>
  <si>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</si>
  <si>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</si>
  <si>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</si>
  <si>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</si>
  <si>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</si>
  <si>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</si>
  <si>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</si>
  <si>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</si>
  <si>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</si>
  <si>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</si>
  <si>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</si>
  <si>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</si>
  <si>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</si>
  <si>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</si>
  <si>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</si>
  <si>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</si>
  <si>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</si>
  <si>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</si>
  <si>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</si>
  <si>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</si>
  <si>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</si>
  <si>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</si>
  <si>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</si>
  <si>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</si>
  <si>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</si>
  <si>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</si>
  <si>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</si>
  <si>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</si>
  <si>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</si>
  <si>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</si>
  <si>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</si>
  <si>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</si>
  <si>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</si>
  <si>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</si>
  <si>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</si>
  <si>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</si>
  <si>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</si>
  <si>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</si>
  <si>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</si>
  <si>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</si>
  <si>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</si>
  <si>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</si>
  <si>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</si>
  <si>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</si>
  <si>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</si>
  <si>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</si>
  <si>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</si>
  <si>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</si>
  <si>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</si>
  <si>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</si>
  <si>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</si>
  <si>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</si>
  <si>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</si>
  <si>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</si>
  <si>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</si>
  <si>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</si>
  <si>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</si>
  <si>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</si>
  <si>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</si>
  <si>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</si>
  <si>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</si>
  <si>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</si>
  <si>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</si>
  <si>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</si>
  <si>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</si>
  <si>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</si>
  <si>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</si>
  <si>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</si>
  <si>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</si>
  <si>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</si>
  <si>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</si>
  <si>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</si>
  <si>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</si>
  <si>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</si>
  <si>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</si>
  <si>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</si>
  <si>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</si>
  <si>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</si>
  <si>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</si>
  <si>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</si>
  <si>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</si>
  <si>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</si>
  <si>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</si>
  <si>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</si>
  <si>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</si>
  <si>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</si>
  <si>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</si>
  <si>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</si>
  <si>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</si>
  <si>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</si>
  <si>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</si>
  <si>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</si>
  <si>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</si>
  <si>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</si>
  <si>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</si>
  <si>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</si>
  <si>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</si>
  <si>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</si>
  <si>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</si>
  <si>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</si>
  <si>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</si>
  <si>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</si>
  <si>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</si>
  <si>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</si>
  <si>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</si>
  <si>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</si>
  <si>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</si>
  <si>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</si>
  <si>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</si>
  <si>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</si>
  <si>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</si>
  <si>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</si>
  <si>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</si>
  <si>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</si>
  <si>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</si>
  <si>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</si>
  <si>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</si>
  <si>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</si>
  <si>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</si>
  <si>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</si>
  <si>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</si>
  <si>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</si>
  <si>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</si>
  <si>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</si>
  <si>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</si>
  <si>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</si>
  <si>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</si>
  <si>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</si>
  <si>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</si>
  <si>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</si>
  <si>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</si>
  <si>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</si>
  <si>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</si>
  <si>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</si>
  <si>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</si>
  <si>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</si>
  <si>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</si>
  <si>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</si>
  <si>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</si>
  <si>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</si>
  <si>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</si>
  <si>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</si>
  <si>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</si>
  <si>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</si>
  <si>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</si>
  <si>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</si>
  <si>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</si>
  <si>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</si>
  <si>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</si>
  <si>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</si>
  <si>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</si>
  <si>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</si>
  <si>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</si>
  <si>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</si>
  <si>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</si>
  <si>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</si>
  <si>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</si>
  <si>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</si>
  <si>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</si>
  <si>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</si>
  <si>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</si>
  <si>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</si>
  <si>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</si>
  <si>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</si>
  <si>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</si>
  <si>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</si>
  <si>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</si>
  <si>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</si>
  <si>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</si>
  <si>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</si>
  <si>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</si>
  <si>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</si>
  <si>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</si>
  <si>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</si>
  <si>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</si>
  <si>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</si>
  <si>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</si>
  <si>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</si>
  <si>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</si>
  <si>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</si>
  <si>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</si>
  <si>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</si>
  <si>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</si>
  <si>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</si>
  <si>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</si>
  <si>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</si>
  <si>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</si>
  <si>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</si>
  <si>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</si>
  <si>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</si>
  <si>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</si>
  <si>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</si>
  <si>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</si>
  <si>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</si>
  <si>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</si>
  <si>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</si>
  <si>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</si>
  <si>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</si>
  <si>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</si>
  <si>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</si>
  <si>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</si>
  <si>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</si>
  <si>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</si>
  <si>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</si>
  <si>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</si>
  <si>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</si>
  <si>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</si>
  <si>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</si>
  <si>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</si>
  <si>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</si>
  <si>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</si>
  <si>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</si>
  <si>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</si>
  <si>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</si>
  <si>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</si>
  <si>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</si>
  <si>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</si>
  <si>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</si>
  <si>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</si>
  <si>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</si>
  <si>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</si>
  <si>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</si>
  <si>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</si>
  <si>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</si>
  <si>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</si>
  <si>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</si>
  <si>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</si>
  <si>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</si>
  <si>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</si>
  <si>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</si>
  <si>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</si>
  <si>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</si>
  <si>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</si>
  <si>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</si>
  <si>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</si>
  <si>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</si>
  <si>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</si>
  <si>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</si>
  <si>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</si>
  <si>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</si>
  <si>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</si>
  <si>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</si>
  <si>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</si>
  <si>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</si>
  <si>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</si>
  <si>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</si>
  <si>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</si>
  <si>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</si>
  <si>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</si>
  <si>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</si>
  <si>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</si>
  <si>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</si>
  <si>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</si>
  <si>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</si>
  <si>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</si>
  <si>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</si>
  <si>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</si>
  <si>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</si>
  <si>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</si>
  <si>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</si>
  <si>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</si>
  <si>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</si>
  <si>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</si>
  <si>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</si>
  <si>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</si>
  <si>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</si>
  <si>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</si>
  <si>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</si>
  <si>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</si>
  <si>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</si>
  <si>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</si>
  <si>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</si>
  <si>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</si>
  <si>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</si>
  <si>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</si>
  <si>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</si>
  <si>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</si>
  <si>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</si>
  <si>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</si>
  <si>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</si>
  <si>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</si>
  <si>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</si>
  <si>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</si>
  <si>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</si>
  <si>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</si>
  <si>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</si>
  <si>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</si>
  <si>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</si>
  <si>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</si>
  <si>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</si>
  <si>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</si>
  <si>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</si>
  <si>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</si>
  <si>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</si>
  <si>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</si>
  <si>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</si>
  <si>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</si>
  <si>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</si>
  <si>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</si>
  <si>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</si>
  <si>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</si>
  <si>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</si>
  <si>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</si>
  <si>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</si>
  <si>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</si>
  <si>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</si>
  <si>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</si>
  <si>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</si>
  <si>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</si>
  <si>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</si>
  <si>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</si>
  <si>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</si>
  <si>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</si>
  <si>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</si>
  <si>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</si>
  <si>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</si>
  <si>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</si>
  <si>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</si>
  <si>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</si>
  <si>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</si>
  <si>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</si>
  <si>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</si>
  <si>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</si>
  <si>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</si>
  <si>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</si>
  <si>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</si>
  <si>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</si>
  <si>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</si>
  <si>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</si>
  <si>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</si>
  <si>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</si>
  <si>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</si>
  <si>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</si>
  <si>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</si>
  <si>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</si>
  <si>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</si>
  <si>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</si>
  <si>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</si>
  <si>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</si>
  <si>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</si>
  <si>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</si>
  <si>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</si>
  <si>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</si>
  <si>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</si>
  <si>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</si>
  <si>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</si>
  <si>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</si>
  <si>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</si>
  <si>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</si>
  <si>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</si>
  <si>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</si>
  <si>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</si>
  <si>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</si>
  <si>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</si>
  <si>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</si>
  <si>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</si>
  <si>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</si>
  <si>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</si>
  <si>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</si>
  <si>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</si>
  <si>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</si>
  <si>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</si>
  <si>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</si>
  <si>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</si>
  <si>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</si>
  <si>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</si>
  <si>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</si>
  <si>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</si>
  <si>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</si>
  <si>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</si>
  <si>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</si>
  <si>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</si>
  <si>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</si>
  <si>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</si>
  <si>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</si>
  <si>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</si>
  <si>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</si>
  <si>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</si>
  <si>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</si>
  <si>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</si>
  <si>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</si>
  <si>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</si>
  <si>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</si>
  <si>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</si>
  <si>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</si>
  <si>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</si>
  <si>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</si>
  <si>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</si>
  <si>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</si>
  <si>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</si>
  <si>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</si>
  <si>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</si>
  <si>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</si>
  <si>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</si>
  <si>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</si>
  <si>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</si>
  <si>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</si>
  <si>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</si>
  <si>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</si>
  <si>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</si>
  <si>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</si>
  <si>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</si>
  <si>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</si>
  <si>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</si>
  <si>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</si>
  <si>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</si>
  <si>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</si>
  <si>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</si>
  <si>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</si>
  <si>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</si>
  <si>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</si>
  <si>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</si>
  <si>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</si>
  <si>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</si>
  <si>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</si>
  <si>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</si>
  <si>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</si>
  <si>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</si>
  <si>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</si>
  <si>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</si>
  <si>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</si>
  <si>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</si>
  <si>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</si>
  <si>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</si>
  <si>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</si>
  <si>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</si>
  <si>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</si>
  <si>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</si>
  <si>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</si>
  <si>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</si>
  <si>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</si>
  <si>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</si>
  <si>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</si>
  <si>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</si>
  <si>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</si>
  <si>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</si>
  <si>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</si>
  <si>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</si>
  <si>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</si>
  <si>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</si>
  <si>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</si>
  <si>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</si>
  <si>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</si>
  <si>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</si>
  <si>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</si>
  <si>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</si>
  <si>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</si>
  <si>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</si>
  <si>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</si>
  <si>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</si>
  <si>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</si>
  <si>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</si>
  <si>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</si>
  <si>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</si>
  <si>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</si>
  <si>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</si>
  <si>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</si>
  <si>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</si>
  <si>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</si>
  <si>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</si>
  <si>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</si>
  <si>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</si>
  <si>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</si>
  <si>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</si>
  <si>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</si>
  <si>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</si>
  <si>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</si>
  <si>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</si>
  <si>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</si>
  <si>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</si>
  <si>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</si>
  <si>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</si>
  <si>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</si>
  <si>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</si>
  <si>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</si>
  <si>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</si>
  <si>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</si>
  <si>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</si>
  <si>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</si>
  <si>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</si>
  <si>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</si>
  <si>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</si>
  <si>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</si>
  <si>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</si>
  <si>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</si>
  <si>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</si>
  <si>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</si>
  <si>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</si>
  <si>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</si>
  <si>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</si>
  <si>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</si>
  <si>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</si>
  <si>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</si>
  <si>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</si>
  <si>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</si>
  <si>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</si>
  <si>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</si>
  <si>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</si>
  <si>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</si>
  <si>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</si>
  <si>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</si>
  <si>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</si>
  <si>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</si>
  <si>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</si>
  <si>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</si>
  <si>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</si>
  <si>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</si>
  <si>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</si>
  <si>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</si>
  <si>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</si>
  <si>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</si>
  <si>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</si>
  <si>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</si>
  <si>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</si>
  <si>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</si>
  <si>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</si>
  <si>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</si>
  <si>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</si>
  <si>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</si>
  <si>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</si>
  <si>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</si>
  <si>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</si>
  <si>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</si>
  <si>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</si>
  <si>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</si>
  <si>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</si>
  <si>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</si>
  <si>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</si>
  <si>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</si>
  <si>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</si>
  <si>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</si>
  <si>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</si>
  <si>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</si>
  <si>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</si>
  <si>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</si>
  <si>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</si>
  <si>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</si>
  <si>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</si>
  <si>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</si>
  <si>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</si>
  <si>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</si>
  <si>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</si>
  <si>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</si>
  <si>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</si>
  <si>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</si>
  <si>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</si>
  <si>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</si>
  <si>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</si>
  <si>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</si>
  <si>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</si>
  <si>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</si>
  <si>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</si>
  <si>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</si>
  <si>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</si>
  <si>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</si>
  <si>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</si>
  <si>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</si>
  <si>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</si>
  <si>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</si>
  <si>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</si>
  <si>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</si>
  <si>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</si>
  <si>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</si>
  <si>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</si>
  <si>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</si>
  <si>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</si>
  <si>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</si>
  <si>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</si>
  <si>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</si>
  <si>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</si>
  <si>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</si>
  <si>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</si>
  <si>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</si>
  <si>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</si>
  <si>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</si>
  <si>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</si>
  <si>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</si>
  <si>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</si>
  <si>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</si>
  <si>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</si>
  <si>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</si>
  <si>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</si>
  <si>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</si>
  <si>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</si>
  <si>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</si>
  <si>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</si>
  <si>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</si>
  <si>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</si>
  <si>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</si>
  <si>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</si>
  <si>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</si>
  <si>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</si>
  <si>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</si>
  <si>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</si>
  <si>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</si>
  <si>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</si>
  <si>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</si>
  <si>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</si>
  <si>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</si>
  <si>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</si>
  <si>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</si>
  <si>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</si>
  <si>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</si>
  <si>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</si>
  <si>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</si>
  <si>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</si>
  <si>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</si>
  <si>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</si>
  <si>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</si>
  <si>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</si>
  <si>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</si>
  <si>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</si>
  <si>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</si>
  <si>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</si>
  <si>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</si>
  <si>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</si>
  <si>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</si>
  <si>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</si>
  <si>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</si>
  <si>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</si>
  <si>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</si>
  <si>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</si>
  <si>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</si>
  <si>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</si>
  <si>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</si>
  <si>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</si>
  <si>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</si>
  <si>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</si>
  <si>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</si>
  <si>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</si>
  <si>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</si>
  <si>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</si>
  <si>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</si>
  <si>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</si>
  <si>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</si>
  <si>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</si>
  <si>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</si>
  <si>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</si>
  <si>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</si>
  <si>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</si>
  <si>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</si>
  <si>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</si>
  <si>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</si>
  <si>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</si>
  <si>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</si>
  <si>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</si>
  <si>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</si>
  <si>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</si>
  <si>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</si>
  <si>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</si>
  <si>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</si>
  <si>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</si>
  <si>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</si>
  <si>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</si>
  <si>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</si>
  <si>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</si>
  <si>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</si>
  <si>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</si>
  <si>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</si>
  <si>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</si>
  <si>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</si>
  <si>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</si>
  <si>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</si>
  <si>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</si>
  <si>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</si>
  <si>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</si>
  <si>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</si>
  <si>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</si>
  <si>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</si>
  <si>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</si>
  <si>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</si>
  <si>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</si>
  <si>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</si>
  <si>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</si>
  <si>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</si>
  <si>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</si>
  <si>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</si>
  <si>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</si>
  <si>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</si>
  <si>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</si>
  <si>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</si>
  <si>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</si>
  <si>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</si>
  <si>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</si>
  <si>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</si>
  <si>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</si>
  <si>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</si>
  <si>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</si>
  <si>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</si>
  <si>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</si>
  <si>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</si>
  <si>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</si>
  <si>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</si>
  <si>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</si>
  <si>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</si>
  <si>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</si>
  <si>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</si>
  <si>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</si>
  <si>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</si>
  <si>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</si>
  <si>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</si>
  <si>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</si>
  <si>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</si>
  <si>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</si>
  <si>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</si>
  <si>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</si>
  <si>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</si>
  <si>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</si>
  <si>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</si>
  <si>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</si>
  <si>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</si>
  <si>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</si>
  <si>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</si>
  <si>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</si>
  <si>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</si>
  <si>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</si>
  <si>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</si>
  <si>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</si>
  <si>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</si>
  <si>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</si>
  <si>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</si>
  <si>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</si>
  <si>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</si>
  <si>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</si>
  <si>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</si>
  <si>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</si>
  <si>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</si>
  <si>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</si>
  <si>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</si>
  <si>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</si>
  <si>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</si>
  <si>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</si>
  <si>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</si>
  <si>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</si>
  <si>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</si>
  <si>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</si>
  <si>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</si>
  <si>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</si>
  <si>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</si>
  <si>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</si>
  <si>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</si>
  <si>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</si>
  <si>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</si>
  <si>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</si>
  <si>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</si>
  <si>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</si>
  <si>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</si>
  <si>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</si>
  <si>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</si>
  <si>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</si>
  <si>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</si>
  <si>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</si>
  <si>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</si>
  <si>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</si>
  <si>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</si>
  <si>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</si>
  <si>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</si>
  <si>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</si>
  <si>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</si>
  <si>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</si>
  <si>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</si>
  <si>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</si>
  <si>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</si>
  <si>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</si>
  <si>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</si>
  <si>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</si>
  <si>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</si>
  <si>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</si>
  <si>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</si>
  <si>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</si>
  <si>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</si>
  <si>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</si>
  <si>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</si>
  <si>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</si>
  <si>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</si>
  <si>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</si>
  <si>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</si>
  <si>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</si>
  <si>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</si>
  <si>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</si>
  <si>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</si>
  <si>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</si>
  <si>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</si>
  <si>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</si>
  <si>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</si>
  <si>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</si>
  <si>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</si>
  <si>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</si>
  <si>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</si>
  <si>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</si>
  <si>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</si>
  <si>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</si>
  <si>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</si>
  <si>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</si>
  <si>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</si>
  <si>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</si>
  <si>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</si>
  <si>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</si>
  <si>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</si>
  <si>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</si>
  <si>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</si>
  <si>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</si>
  <si>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</si>
  <si>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</si>
  <si>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</si>
  <si>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</si>
  <si>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</si>
  <si>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</si>
  <si>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</si>
  <si>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</si>
  <si>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</si>
  <si>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</si>
  <si>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</si>
  <si>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</si>
  <si>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</si>
  <si>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</si>
  <si>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</si>
  <si>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</si>
  <si>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</si>
  <si>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</si>
  <si>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</si>
  <si>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</si>
  <si>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</si>
  <si>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</si>
  <si>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</si>
  <si>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</si>
  <si>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</si>
  <si>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</si>
  <si>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</si>
  <si>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</si>
  <si>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</si>
  <si>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</si>
  <si>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</si>
  <si>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</si>
  <si>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</si>
  <si>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</si>
  <si>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</si>
  <si>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</si>
  <si>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</si>
  <si>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</si>
  <si>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</si>
  <si>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</si>
  <si>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</si>
  <si>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</si>
  <si>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</si>
  <si>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</si>
  <si>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</si>
  <si>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</si>
  <si>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</si>
  <si>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</si>
  <si>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</si>
  <si>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</si>
  <si>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</si>
  <si>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</si>
  <si>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</si>
  <si>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</si>
  <si>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</si>
  <si>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</si>
  <si>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</si>
  <si>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</si>
  <si>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</si>
  <si>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</si>
  <si>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</si>
  <si>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</si>
  <si>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</si>
  <si>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</si>
  <si>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</si>
  <si>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</si>
  <si>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</si>
  <si>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</si>
  <si>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</si>
  <si>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</si>
  <si>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</si>
  <si>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</si>
  <si>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</si>
  <si>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</si>
  <si>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</si>
  <si>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</si>
  <si>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</si>
  <si>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</si>
  <si>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</si>
  <si>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</si>
  <si>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</si>
  <si>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</si>
  <si>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</si>
  <si>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</si>
  <si>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</si>
  <si>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</si>
  <si>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</si>
  <si>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</si>
  <si>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</si>
  <si>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</si>
  <si>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</si>
  <si>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</si>
  <si>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</si>
  <si>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</si>
  <si>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</si>
  <si>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</si>
  <si>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</si>
  <si>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</si>
  <si>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</si>
  <si>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</si>
  <si>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</si>
  <si>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</si>
  <si>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</si>
  <si>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</si>
  <si>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</si>
  <si>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</si>
  <si>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</si>
  <si>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</si>
  <si>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</si>
  <si>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</si>
  <si>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</si>
  <si>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</si>
  <si>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</si>
  <si>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</si>
  <si>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</si>
  <si>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</si>
  <si>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</si>
  <si>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</si>
  <si>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</si>
  <si>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</si>
  <si>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</si>
  <si>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</si>
  <si>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</si>
  <si>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</si>
  <si>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</si>
  <si>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</si>
  <si>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</si>
  <si>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</si>
  <si>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</si>
  <si>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</si>
  <si>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</si>
  <si>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</si>
  <si>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</si>
  <si>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</si>
  <si>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</si>
  <si>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</si>
  <si>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</si>
  <si>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</si>
  <si>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</si>
  <si>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</si>
  <si>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</si>
  <si>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</si>
  <si>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</si>
  <si>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</si>
  <si>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</si>
  <si>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</si>
  <si>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</si>
  <si>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</si>
  <si>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</si>
  <si>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</si>
  <si>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</si>
  <si>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</si>
  <si>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</si>
  <si>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</si>
  <si>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</si>
  <si>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</si>
  <si>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</si>
  <si>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</si>
  <si>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</si>
  <si>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</si>
  <si>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</si>
  <si>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</si>
  <si>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</si>
  <si>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</si>
  <si>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</si>
  <si>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</si>
  <si>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</si>
  <si>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</si>
  <si>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</si>
  <si>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</si>
  <si>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</si>
  <si>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</si>
  <si>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</si>
  <si>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</si>
  <si>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</si>
  <si>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</si>
  <si>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</si>
  <si>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</si>
  <si>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</si>
  <si>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</si>
  <si>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</si>
  <si>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</si>
  <si>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</si>
  <si>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</si>
  <si>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</si>
  <si>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</si>
  <si>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</si>
  <si>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</si>
  <si>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</si>
  <si>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</si>
  <si>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</si>
  <si>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</si>
  <si>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</si>
  <si>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</si>
  <si>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</si>
  <si>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</si>
  <si>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</si>
  <si>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</si>
  <si>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</si>
  <si>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</si>
  <si>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</si>
  <si>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</si>
  <si>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</si>
  <si>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</si>
  <si>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</si>
  <si>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</si>
  <si>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</si>
  <si>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</si>
  <si>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</si>
  <si>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</si>
  <si>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</si>
  <si>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</si>
  <si>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</si>
  <si>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</si>
  <si>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</si>
  <si>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</si>
  <si>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</si>
  <si>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</si>
  <si>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</si>
  <si>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</si>
  <si>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</si>
  <si>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</si>
  <si>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</si>
  <si>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</si>
  <si>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</si>
  <si>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</si>
  <si>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</si>
  <si>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</si>
  <si>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</si>
  <si>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</si>
  <si>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</si>
  <si>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</si>
  <si>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</si>
  <si>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</si>
  <si>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</si>
  <si>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</si>
  <si>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</si>
  <si>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</si>
  <si>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</si>
  <si>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</si>
  <si>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</si>
  <si>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</si>
  <si>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</si>
  <si>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</si>
  <si>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</si>
  <si>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</si>
  <si>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</si>
  <si>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</si>
  <si>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</si>
  <si>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</si>
  <si>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</si>
  <si>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</si>
  <si>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</si>
  <si>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</si>
  <si>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</si>
  <si>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</si>
  <si>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</si>
  <si>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</si>
  <si>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</si>
  <si>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</si>
  <si>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</si>
  <si>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</si>
  <si>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</si>
  <si>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</si>
  <si>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</si>
  <si>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</si>
  <si>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</si>
  <si>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</si>
  <si>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</si>
  <si>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</si>
  <si>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</si>
  <si>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</si>
  <si>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</si>
  <si>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</si>
  <si>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</si>
  <si>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</si>
  <si>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</si>
  <si>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</si>
  <si>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</si>
  <si>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</si>
  <si>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</si>
  <si>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</si>
  <si>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</si>
  <si>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</si>
  <si>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</si>
  <si>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</si>
  <si>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</si>
  <si>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</si>
  <si>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</si>
  <si>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</si>
  <si>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</si>
  <si>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</si>
  <si>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</si>
  <si>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</si>
  <si>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</si>
  <si>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</si>
  <si>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</si>
  <si>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</si>
  <si>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</si>
  <si>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</si>
  <si>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</si>
  <si>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</si>
  <si>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</si>
  <si>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</si>
  <si>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</si>
  <si>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</si>
  <si>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</si>
  <si>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</si>
  <si>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</si>
  <si>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</si>
  <si>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</si>
  <si>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</si>
  <si>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</si>
  <si>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</si>
  <si>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</si>
  <si>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</si>
  <si>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</si>
  <si>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</si>
  <si>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</si>
  <si>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</si>
  <si>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</si>
  <si>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</si>
  <si>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</si>
  <si>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</si>
  <si>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</si>
  <si>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</si>
  <si>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</si>
  <si>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</si>
  <si>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</si>
  <si>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</si>
  <si>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</si>
  <si>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</si>
  <si>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</si>
  <si>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</si>
  <si>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</si>
  <si>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</si>
  <si>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</si>
  <si>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</si>
  <si>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</si>
  <si>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</si>
  <si>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</si>
  <si>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</si>
  <si>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</si>
  <si>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</si>
  <si>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</si>
  <si>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</si>
  <si>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</si>
  <si>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</si>
  <si>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</si>
  <si>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</si>
  <si>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</si>
  <si>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</si>
  <si>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</si>
  <si>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</si>
  <si>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</si>
  <si>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</si>
  <si>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</si>
  <si>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</si>
  <si>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</si>
  <si>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</si>
  <si>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</si>
  <si>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</si>
  <si>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</si>
  <si>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</si>
  <si>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</si>
  <si>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</si>
  <si>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</si>
  <si>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</si>
  <si>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</si>
  <si>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</si>
  <si>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</si>
  <si>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</si>
  <si>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</si>
  <si>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</si>
  <si>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</si>
  <si>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</si>
  <si>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</si>
  <si>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</si>
  <si>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</si>
  <si>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</si>
  <si>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</si>
  <si>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</si>
  <si>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</si>
  <si>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</si>
  <si>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</si>
  <si>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</si>
  <si>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</si>
  <si>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</si>
  <si>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</si>
  <si>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</si>
  <si>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</si>
  <si>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</si>
  <si>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</si>
  <si>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</si>
  <si>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</si>
  <si>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</si>
  <si>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</si>
  <si>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</si>
  <si>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</si>
  <si>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</si>
  <si>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</si>
  <si>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</si>
  <si>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</si>
  <si>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</si>
  <si>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</si>
  <si>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</si>
  <si>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</si>
  <si>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</si>
  <si>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</si>
  <si>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</si>
  <si>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</si>
  <si>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</si>
  <si>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</si>
  <si>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</si>
  <si>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</si>
  <si>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</si>
  <si>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</si>
  <si>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</si>
  <si>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</si>
  <si>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</si>
  <si>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</si>
  <si>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</si>
  <si>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</si>
  <si>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</si>
  <si>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</si>
  <si>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</si>
  <si>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</si>
  <si>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</si>
  <si>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</si>
  <si>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</si>
  <si>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</si>
  <si>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</si>
  <si>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</si>
  <si>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</si>
  <si>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</si>
  <si>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</si>
  <si>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</si>
  <si>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</si>
  <si>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</si>
  <si>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</si>
  <si>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</si>
  <si>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</si>
  <si>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</si>
  <si>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</si>
  <si>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</si>
  <si>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</si>
  <si>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</si>
  <si>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</si>
  <si>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</si>
  <si>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</si>
  <si>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</si>
  <si>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</si>
  <si>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</si>
  <si>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</si>
  <si>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</si>
  <si>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</si>
  <si>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</si>
  <si>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</si>
  <si>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</si>
  <si>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</si>
  <si>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</si>
  <si>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</si>
  <si>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</si>
  <si>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</si>
  <si>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</si>
  <si>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</si>
  <si>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</si>
  <si>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</si>
  <si>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</si>
  <si>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</si>
  <si>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</si>
  <si>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</si>
  <si>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</si>
  <si>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</si>
  <si>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</si>
  <si>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</si>
  <si>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</si>
  <si>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</si>
  <si>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</si>
  <si>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</si>
  <si>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</si>
  <si>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</si>
  <si>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</si>
  <si>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</si>
  <si>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</si>
  <si>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</si>
  <si>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</si>
  <si>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</si>
  <si>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</si>
  <si>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</si>
  <si>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</si>
  <si>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</si>
  <si>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</si>
  <si>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</si>
  <si>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</si>
  <si>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</si>
  <si>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</si>
  <si>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</si>
  <si>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</si>
  <si>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</si>
  <si>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</si>
  <si>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</si>
  <si>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</si>
  <si>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</si>
  <si>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</si>
  <si>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</si>
  <si>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</si>
  <si>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</si>
  <si>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</si>
  <si>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</si>
  <si>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</si>
  <si>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</si>
  <si>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</si>
  <si>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</si>
  <si>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</si>
  <si>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</si>
  <si>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</si>
  <si>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</si>
  <si>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</si>
  <si>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</si>
  <si>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</si>
  <si>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</si>
  <si>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</si>
  <si>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</si>
  <si>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</si>
  <si>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</si>
  <si>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</si>
  <si>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</si>
  <si>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</si>
  <si>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</si>
  <si>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</si>
  <si>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</si>
  <si>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</si>
  <si>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</si>
  <si>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</si>
  <si>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</si>
  <si>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</si>
  <si>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</si>
  <si>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</si>
  <si>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</si>
  <si>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</si>
  <si>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</si>
  <si>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</si>
  <si>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</si>
  <si>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</si>
  <si>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</si>
  <si>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</si>
  <si>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</si>
  <si>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</si>
  <si>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</si>
  <si>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</si>
  <si>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</si>
  <si>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</si>
  <si>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</si>
  <si>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</si>
  <si>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</si>
  <si>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</si>
  <si>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</si>
  <si>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</si>
  <si>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</si>
  <si>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</si>
  <si>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</si>
  <si>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</si>
  <si>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</si>
  <si>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</si>
  <si>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</si>
  <si>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</si>
  <si>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</si>
  <si>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</si>
  <si>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</si>
  <si>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</si>
  <si>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</si>
  <si>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</si>
  <si>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</si>
  <si>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</si>
  <si>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</si>
  <si>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</si>
  <si>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</si>
  <si>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</si>
  <si>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</si>
  <si>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</si>
  <si>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</si>
  <si>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</si>
  <si>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</si>
  <si>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</si>
  <si>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</si>
  <si>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</si>
  <si>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</si>
  <si>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</si>
  <si>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</si>
  <si>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</si>
  <si>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</si>
  <si>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</si>
  <si>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</si>
  <si>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</si>
  <si>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</si>
  <si>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</si>
  <si>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</si>
  <si>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</si>
  <si>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</si>
  <si>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</si>
  <si>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</si>
  <si>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</si>
  <si>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</si>
  <si>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</si>
  <si>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</si>
  <si>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</si>
  <si>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</si>
  <si>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</si>
  <si>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</si>
  <si>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</si>
  <si>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</si>
  <si>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</si>
  <si>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</si>
  <si>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</si>
  <si>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</si>
  <si>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</si>
  <si>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</si>
  <si>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</si>
  <si>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</si>
  <si>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</si>
  <si>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</si>
  <si>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</si>
  <si>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</si>
  <si>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</si>
  <si>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</si>
  <si>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</si>
  <si>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</si>
  <si>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</si>
  <si>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</si>
  <si>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</si>
  <si>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</si>
  <si>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</si>
  <si>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</si>
  <si>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</si>
  <si>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</si>
  <si>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</si>
  <si>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</si>
  <si>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</si>
  <si>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</si>
  <si>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</si>
  <si>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</si>
  <si>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</si>
  <si>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</si>
  <si>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</si>
  <si>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</si>
  <si>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</si>
  <si>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</si>
  <si>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</si>
  <si>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</si>
  <si>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</si>
  <si>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</si>
  <si>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</si>
  <si>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</si>
  <si>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</si>
  <si>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</si>
  <si>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</si>
  <si>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</si>
  <si>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</si>
  <si>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</si>
  <si>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</si>
  <si>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</si>
  <si>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</si>
  <si>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</si>
  <si>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</si>
  <si>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</si>
  <si>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</si>
  <si>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</si>
  <si>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</si>
  <si>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</si>
  <si>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</si>
  <si>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</si>
  <si>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</si>
  <si>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</si>
  <si>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</si>
  <si>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</si>
  <si>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</si>
  <si>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</si>
  <si>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</si>
  <si>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</si>
  <si>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</si>
  <si>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</si>
  <si>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</si>
  <si>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</si>
  <si>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</si>
  <si>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</si>
  <si>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</si>
  <si>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</si>
  <si>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</si>
  <si>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</si>
  <si>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</si>
  <si>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</si>
  <si>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</si>
  <si>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</si>
  <si>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</si>
  <si>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</si>
  <si>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</si>
  <si>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</si>
  <si>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</si>
  <si>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</si>
  <si>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</si>
  <si>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</si>
  <si>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</si>
  <si>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</si>
  <si>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</si>
  <si>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</si>
  <si>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</si>
  <si>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</si>
  <si>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</si>
  <si>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</si>
  <si>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</si>
  <si>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</si>
  <si>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</si>
  <si>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</si>
  <si>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</si>
  <si>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</si>
  <si>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</si>
  <si>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</si>
  <si>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</si>
  <si>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</si>
  <si>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</si>
  <si>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</si>
  <si>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</si>
  <si>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</si>
  <si>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</si>
  <si>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</si>
  <si>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</si>
  <si>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</si>
  <si>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</si>
  <si>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</si>
  <si>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</si>
  <si>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</si>
  <si>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</si>
  <si>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</si>
  <si>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</si>
  <si>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</si>
  <si>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</si>
  <si>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</si>
  <si>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</si>
  <si>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</si>
  <si>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</si>
  <si>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</si>
  <si>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</si>
  <si>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</si>
  <si>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</si>
  <si>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</si>
  <si>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</si>
  <si>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</si>
  <si>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</si>
  <si>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</si>
  <si>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</si>
  <si>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</si>
  <si>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</si>
  <si>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</si>
  <si>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</si>
  <si>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</si>
  <si>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</si>
  <si>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</si>
  <si>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</si>
  <si>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</si>
  <si>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</si>
  <si>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</si>
  <si>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</si>
  <si>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</si>
  <si>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</si>
  <si>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</si>
  <si>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</si>
  <si>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</si>
  <si>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</si>
  <si>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</si>
  <si>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</si>
  <si>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</si>
  <si>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</si>
  <si>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</si>
  <si>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</si>
  <si>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</si>
  <si>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</si>
  <si>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</si>
  <si>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</si>
  <si>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</si>
  <si>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</si>
  <si>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</si>
  <si>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</si>
  <si>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</si>
  <si>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</si>
  <si>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</si>
  <si>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</si>
  <si>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</si>
  <si>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</si>
  <si>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</si>
  <si>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</si>
  <si>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</si>
  <si>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</si>
  <si>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</si>
  <si>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</si>
  <si>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</si>
  <si>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</si>
  <si>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</si>
  <si>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</si>
  <si>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</si>
  <si>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</si>
  <si>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</si>
  <si>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</si>
  <si>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</si>
  <si>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</si>
  <si>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</si>
  <si>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</si>
  <si>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</si>
  <si>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</si>
  <si>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</si>
  <si>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</si>
  <si>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</si>
  <si>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</si>
  <si>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</si>
  <si>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</si>
  <si>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</si>
  <si>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</si>
  <si>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</si>
  <si>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</si>
  <si>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</si>
  <si>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</si>
  <si>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</si>
  <si>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</si>
  <si>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</si>
  <si>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</si>
  <si>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</si>
  <si>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</si>
  <si>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</si>
  <si>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</si>
  <si>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</si>
  <si>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</si>
  <si>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</si>
  <si>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</si>
  <si>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</si>
  <si>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</si>
  <si>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</si>
  <si>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</si>
  <si>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</si>
  <si>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</si>
  <si>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</si>
  <si>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</si>
  <si>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</si>
  <si>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</si>
  <si>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</si>
  <si>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</si>
  <si>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</si>
  <si>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</si>
  <si>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</si>
  <si>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</si>
  <si>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</si>
  <si>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</si>
  <si>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</si>
  <si>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</si>
  <si>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</si>
  <si>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</si>
  <si>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</si>
  <si>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</si>
  <si>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</si>
  <si>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</si>
  <si>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</si>
  <si>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</si>
  <si>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</si>
  <si>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</si>
  <si>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</si>
  <si>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</si>
  <si>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</si>
  <si>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</si>
  <si>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</si>
  <si>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</si>
  <si>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</si>
  <si>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</si>
  <si>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</si>
  <si>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</si>
  <si>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</si>
  <si>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</si>
  <si>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</si>
  <si>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</si>
  <si>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</si>
  <si>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</si>
  <si>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</si>
  <si>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</si>
  <si>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</si>
  <si>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</si>
  <si>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</si>
  <si>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</si>
  <si>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</si>
  <si>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</si>
  <si>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</si>
  <si>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</si>
  <si>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</si>
  <si>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</si>
  <si>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</si>
  <si>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</si>
  <si>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</si>
  <si>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</si>
  <si>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</si>
  <si>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</si>
  <si>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</si>
  <si>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</si>
  <si>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</si>
  <si>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</si>
  <si>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</si>
  <si>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</si>
  <si>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</si>
  <si>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</si>
  <si>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</si>
  <si>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</si>
  <si>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</si>
  <si>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</si>
  <si>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</si>
  <si>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</si>
  <si>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</si>
  <si>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</si>
  <si>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</si>
  <si>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</si>
  <si>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</si>
  <si>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</si>
  <si>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</si>
  <si>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</si>
  <si>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</si>
  <si>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</si>
  <si>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</si>
  <si>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</si>
  <si>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</si>
  <si>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</si>
  <si>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</si>
  <si>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</si>
  <si>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</si>
  <si>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</si>
  <si>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</si>
  <si>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</si>
  <si>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</si>
  <si>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</si>
  <si>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</si>
  <si>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</si>
  <si>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</si>
  <si>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</si>
  <si>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</si>
  <si>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</si>
  <si>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</si>
  <si>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</si>
  <si>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</si>
  <si>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</si>
  <si>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</si>
  <si>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</si>
  <si>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</si>
  <si>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</si>
  <si>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</si>
  <si>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</si>
  <si>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</si>
  <si>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</si>
  <si>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</si>
  <si>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</si>
  <si>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</si>
  <si>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</si>
  <si>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</si>
  <si>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</si>
  <si>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</si>
  <si>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</si>
  <si>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</si>
  <si>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</si>
  <si>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</si>
  <si>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</si>
  <si>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</si>
  <si>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</si>
  <si>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</si>
  <si>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</si>
  <si>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</si>
  <si>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</si>
  <si>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</si>
  <si>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</si>
  <si>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</si>
  <si>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</si>
  <si>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</si>
  <si>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</si>
  <si>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</si>
  <si>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</si>
  <si>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</si>
  <si>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</si>
  <si>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</si>
  <si>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</si>
  <si>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</si>
  <si>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</si>
  <si>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</si>
  <si>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</si>
  <si>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</si>
  <si>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</si>
  <si>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</si>
  <si>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</si>
  <si>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</si>
  <si>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</si>
  <si>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</si>
  <si>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</si>
  <si>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</si>
  <si>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</si>
  <si>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</si>
  <si>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</si>
  <si>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</si>
  <si>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</si>
  <si>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</si>
  <si>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</si>
  <si>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</si>
  <si>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</si>
  <si>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</si>
  <si>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</si>
  <si>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</si>
  <si>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</si>
  <si>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</si>
  <si>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</si>
  <si>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</si>
  <si>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</si>
  <si>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</si>
  <si>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</si>
  <si>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</si>
  <si>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</si>
  <si>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</si>
  <si>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</si>
  <si>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</si>
  <si>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</si>
  <si>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</si>
  <si>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</si>
  <si>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</si>
  <si>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</si>
  <si>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</si>
  <si>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</si>
  <si>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</si>
  <si>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</si>
  <si>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</si>
  <si>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</si>
  <si>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</si>
  <si>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</si>
  <si>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</si>
  <si>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</si>
  <si>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</si>
  <si>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</si>
  <si>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</si>
  <si>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</si>
  <si>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</si>
  <si>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</si>
  <si>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</si>
  <si>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</si>
  <si>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</si>
  <si>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</si>
  <si>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</si>
  <si>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</si>
  <si>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</si>
  <si>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</si>
  <si>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</si>
  <si>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</si>
  <si>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</si>
  <si>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</si>
  <si>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</si>
  <si>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</si>
  <si>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</si>
  <si>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</si>
  <si>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</si>
  <si>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</si>
  <si>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</si>
  <si>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</si>
  <si>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</si>
  <si>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</si>
  <si>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</si>
  <si>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</si>
  <si>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</si>
  <si>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</si>
  <si>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</si>
  <si>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</si>
  <si>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</si>
  <si>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</si>
  <si>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</si>
  <si>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</si>
  <si>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</si>
  <si>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</si>
  <si>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</si>
  <si>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</si>
  <si>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</si>
  <si>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</si>
  <si>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</si>
  <si>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</si>
  <si>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</si>
  <si>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</si>
  <si>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</si>
  <si>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</si>
  <si>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</si>
  <si>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</si>
  <si>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</si>
  <si>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</si>
  <si>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</si>
  <si>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</si>
  <si>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</si>
  <si>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</si>
  <si>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</si>
  <si>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</si>
  <si>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</si>
  <si>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</si>
  <si>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</si>
  <si>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</si>
  <si>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</si>
  <si>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</si>
  <si>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</si>
  <si>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</si>
  <si>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</si>
  <si>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</si>
  <si>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</si>
  <si>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</si>
  <si>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</si>
  <si>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</si>
  <si>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</si>
  <si>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</si>
  <si>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</si>
  <si>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</si>
  <si>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</si>
  <si>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</si>
  <si>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</si>
  <si>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</si>
  <si>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</si>
  <si>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</si>
  <si>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</si>
  <si>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</si>
  <si>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</si>
  <si>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</si>
  <si>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</si>
  <si>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</si>
  <si>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</si>
  <si>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</si>
  <si>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</si>
  <si>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</si>
  <si>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</si>
  <si>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</si>
  <si>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</si>
  <si>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</si>
  <si>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</si>
  <si>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</si>
  <si>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</si>
  <si>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</si>
  <si>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</si>
  <si>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</si>
  <si>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</si>
  <si>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</si>
  <si>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</si>
  <si>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</si>
  <si>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</si>
  <si>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</si>
  <si>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</si>
  <si>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</si>
  <si>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</si>
  <si>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</si>
  <si>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</si>
  <si>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</si>
  <si>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</si>
  <si>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</si>
  <si>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</si>
  <si>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</si>
  <si>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</si>
  <si>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</si>
  <si>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</si>
  <si>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</si>
  <si>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</si>
  <si>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</si>
  <si>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</si>
  <si>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</si>
  <si>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</si>
  <si>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</si>
  <si>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</si>
  <si>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</si>
  <si>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</si>
  <si>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</si>
  <si>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</si>
  <si>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</si>
  <si>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</si>
  <si>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</si>
  <si>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</si>
  <si>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</si>
  <si>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</si>
  <si>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</si>
  <si>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</si>
  <si>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</si>
  <si>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</si>
  <si>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</si>
  <si>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</si>
  <si>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</si>
  <si>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</si>
  <si>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</si>
  <si>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</si>
  <si>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</si>
  <si>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</si>
  <si>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</si>
  <si>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</si>
  <si>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</si>
  <si>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</si>
  <si>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</si>
  <si>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</si>
  <si>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</si>
  <si>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</si>
  <si>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</si>
  <si>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</si>
  <si>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</si>
  <si>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</si>
  <si>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</si>
  <si>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</si>
  <si>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</si>
  <si>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</si>
  <si>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</si>
  <si>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</si>
  <si>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</si>
  <si>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</si>
  <si>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</si>
  <si>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</si>
  <si>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</si>
  <si>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</si>
  <si>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</si>
  <si>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</si>
  <si>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</si>
  <si>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</si>
  <si>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</si>
  <si>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</si>
  <si>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</si>
  <si>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</si>
  <si>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</si>
  <si>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</si>
  <si>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</si>
  <si>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</si>
  <si>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</si>
  <si>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</si>
  <si>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</si>
  <si>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</si>
  <si>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</si>
  <si>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</si>
  <si>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</si>
  <si>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</si>
  <si>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</si>
  <si>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</si>
  <si>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</si>
  <si>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</si>
  <si>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</si>
  <si>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</si>
  <si>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</si>
  <si>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</si>
  <si>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</si>
  <si>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</si>
  <si>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</si>
  <si>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</si>
  <si>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</si>
  <si>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</si>
  <si>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</si>
  <si>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</si>
  <si>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</si>
  <si>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</si>
  <si>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</si>
  <si>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</si>
  <si>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</si>
  <si>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</si>
  <si>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</si>
  <si>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</si>
  <si>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</si>
  <si>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</si>
  <si>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</si>
  <si>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</si>
  <si>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</si>
  <si>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</si>
  <si>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</si>
  <si>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</si>
  <si>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</si>
  <si>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</si>
  <si>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</si>
  <si>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</si>
  <si>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</si>
  <si>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</si>
  <si>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</si>
  <si>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</si>
  <si>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</si>
  <si>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</si>
  <si>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</si>
  <si>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</si>
  <si>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</si>
  <si>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</si>
  <si>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</si>
  <si>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</si>
  <si>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</si>
  <si>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</si>
  <si>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</si>
  <si>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</si>
  <si>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</si>
  <si>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</si>
  <si>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</si>
  <si>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</si>
  <si>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</si>
  <si>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</si>
  <si>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</si>
  <si>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</si>
  <si>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</si>
  <si>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</si>
  <si>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</si>
  <si>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</si>
  <si>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</si>
  <si>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</si>
  <si>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</si>
  <si>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</si>
  <si>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</si>
  <si>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</si>
  <si>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</si>
  <si>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</si>
  <si>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</si>
  <si>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</si>
  <si>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</si>
  <si>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</si>
  <si>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</si>
  <si>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</si>
  <si>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</si>
  <si>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</si>
  <si>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</si>
  <si>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</si>
  <si>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</si>
  <si>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</si>
  <si>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</si>
  <si>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</si>
  <si>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</si>
  <si>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</si>
  <si>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</si>
  <si>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</si>
  <si>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</si>
  <si>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</si>
  <si>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</si>
  <si>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</si>
  <si>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</si>
  <si>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</si>
  <si>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</si>
  <si>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</si>
  <si>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</si>
  <si>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</si>
  <si>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</si>
  <si>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</si>
  <si>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</si>
  <si>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</si>
  <si>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</si>
  <si>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</si>
  <si>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</si>
  <si>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</si>
  <si>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</si>
  <si>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</si>
  <si>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</si>
  <si>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</si>
  <si>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</si>
  <si>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</si>
  <si>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</si>
  <si>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</si>
  <si>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</si>
  <si>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</si>
  <si>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</si>
  <si>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</si>
  <si>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</si>
  <si>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</si>
  <si>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</si>
  <si>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</si>
  <si>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</si>
  <si>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</si>
  <si>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</si>
  <si>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</si>
  <si>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</si>
  <si>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</si>
  <si>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</si>
  <si>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</si>
  <si>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</si>
  <si>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</si>
  <si>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</si>
  <si>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</si>
  <si>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</si>
  <si>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</si>
  <si>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</si>
  <si>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</si>
  <si>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</si>
  <si>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</si>
  <si>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</si>
  <si>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</si>
  <si>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</si>
  <si>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</si>
  <si>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</si>
  <si>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</si>
  <si>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</si>
  <si>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</si>
  <si>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</si>
  <si>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</si>
  <si>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</si>
  <si>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</si>
  <si>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</si>
  <si>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</si>
  <si>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</si>
  <si>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</si>
  <si>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</si>
  <si>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</si>
  <si>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</si>
  <si>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</si>
  <si>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</si>
  <si>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</si>
  <si>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</si>
  <si>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</si>
  <si>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</si>
  <si>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</si>
  <si>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</si>
  <si>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</si>
  <si>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</si>
  <si>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</si>
  <si>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</si>
  <si>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</si>
  <si>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</si>
  <si>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</si>
  <si>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</si>
  <si>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</si>
  <si>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</si>
  <si>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</si>
  <si>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</si>
  <si>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</si>
  <si>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</si>
  <si>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</si>
  <si>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</si>
  <si>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</si>
  <si>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</si>
  <si>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</si>
  <si>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</si>
  <si>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</si>
  <si>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</si>
  <si>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</si>
  <si>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</si>
  <si>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</si>
  <si>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</si>
  <si>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</si>
  <si>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</si>
  <si>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</si>
  <si>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</si>
  <si>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</si>
  <si>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</si>
  <si>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</si>
  <si>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</si>
  <si>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</si>
  <si>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</si>
  <si>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</si>
  <si>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</si>
  <si>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</si>
  <si>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</si>
  <si>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</si>
  <si>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</si>
  <si>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</si>
  <si>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</si>
  <si>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</si>
  <si>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</si>
  <si>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</si>
  <si>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</si>
  <si>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</si>
  <si>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</si>
  <si>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</si>
  <si>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</si>
  <si>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</si>
  <si>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</si>
  <si>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</si>
  <si>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</si>
  <si>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</si>
  <si>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</si>
  <si>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</si>
  <si>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</si>
  <si>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</si>
  <si>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</si>
  <si>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</si>
  <si>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</si>
  <si>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</si>
  <si>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</si>
  <si>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</si>
  <si>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</si>
  <si>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</si>
  <si>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</si>
  <si>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</si>
  <si>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</si>
  <si>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</si>
  <si>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</si>
  <si>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</si>
  <si>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</si>
  <si>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</si>
  <si>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</si>
  <si>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</si>
  <si>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</si>
  <si>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</si>
  <si>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</si>
  <si>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</si>
  <si>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</si>
  <si>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</si>
  <si>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</si>
  <si>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</si>
  <si>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</si>
  <si>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</si>
  <si>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</si>
  <si>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</si>
  <si>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</si>
  <si>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</si>
  <si>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</si>
  <si>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</si>
  <si>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</si>
  <si>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</si>
  <si>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</si>
  <si>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</si>
  <si>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</si>
  <si>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</si>
  <si>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</si>
  <si>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</si>
  <si>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</si>
  <si>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</si>
  <si>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</si>
  <si>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</si>
  <si>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</si>
  <si>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</si>
  <si>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</si>
  <si>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</si>
  <si>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</si>
  <si>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</si>
  <si>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</si>
  <si>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</si>
  <si>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</si>
  <si>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</si>
  <si>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</si>
  <si>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</si>
  <si>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</si>
  <si>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</si>
  <si>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</si>
  <si>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</si>
  <si>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</si>
  <si>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</si>
  <si>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</si>
  <si>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</si>
  <si>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</si>
  <si>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</si>
  <si>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</si>
  <si>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</si>
  <si>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</si>
  <si>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</si>
  <si>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</si>
  <si>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</si>
  <si>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</si>
  <si>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</si>
  <si>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</si>
  <si>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</si>
  <si>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</si>
  <si>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</si>
  <si>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</si>
  <si>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</si>
  <si>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</si>
  <si>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</si>
  <si>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</si>
  <si>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</si>
  <si>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</si>
  <si>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</si>
  <si>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</si>
  <si>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</si>
  <si>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</si>
  <si>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</si>
  <si>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</si>
  <si>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</si>
  <si>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</si>
  <si>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</si>
  <si>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</si>
  <si>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</si>
  <si>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</si>
  <si>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</si>
  <si>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</si>
  <si>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</si>
  <si>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</si>
  <si>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</si>
  <si>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</si>
  <si>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</si>
  <si>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</si>
  <si>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</si>
  <si>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</si>
  <si>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</si>
  <si>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</si>
  <si>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</si>
  <si>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</si>
  <si>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</si>
  <si>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</si>
  <si>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</si>
  <si>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</si>
  <si>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</si>
  <si>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</si>
  <si>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</si>
  <si>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</si>
  <si>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</si>
  <si>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</si>
  <si>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</si>
  <si>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</si>
  <si>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</si>
  <si>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</si>
  <si>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</si>
  <si>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</si>
  <si>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</si>
  <si>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</si>
  <si>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</si>
  <si>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</si>
  <si>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</si>
  <si>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</si>
  <si>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</si>
  <si>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</si>
  <si>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</si>
  <si>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</si>
  <si>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</si>
  <si>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</si>
  <si>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</si>
  <si>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</si>
  <si>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</si>
  <si>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</si>
  <si>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</si>
  <si>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</si>
  <si>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</si>
  <si>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</si>
  <si>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</si>
  <si>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</si>
  <si>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</si>
  <si>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</si>
  <si>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</si>
  <si>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</si>
  <si>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</si>
  <si>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</si>
  <si>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</si>
  <si>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</si>
  <si>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</si>
  <si>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</si>
  <si>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</si>
  <si>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</si>
  <si>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</si>
  <si>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</si>
  <si>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</si>
  <si>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</si>
  <si>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</si>
  <si>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</si>
  <si>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</si>
  <si>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</si>
  <si>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</si>
  <si>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</si>
  <si>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</si>
  <si>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</si>
  <si>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</si>
  <si>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</si>
  <si>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</si>
  <si>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</si>
  <si>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</si>
  <si>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</si>
  <si>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</si>
  <si>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</si>
  <si>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</si>
  <si>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</si>
  <si>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</si>
  <si>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</si>
  <si>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</si>
  <si>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</si>
  <si>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</si>
  <si>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</si>
  <si>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</si>
  <si>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</si>
  <si>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</si>
  <si>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</si>
  <si>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</si>
  <si>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</si>
  <si>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</si>
  <si>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</si>
  <si>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</si>
  <si>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</si>
  <si>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</si>
  <si>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</si>
  <si>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</si>
  <si>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</si>
  <si>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</si>
  <si>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</si>
  <si>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</si>
  <si>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</si>
  <si>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</si>
  <si>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</si>
  <si>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</si>
  <si>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</si>
  <si>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</si>
  <si>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</si>
  <si>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</si>
  <si>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</si>
  <si>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</si>
  <si>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</si>
  <si>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</si>
  <si>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</si>
  <si>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</si>
  <si>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</si>
  <si>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</si>
  <si>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</si>
  <si>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</si>
  <si>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</si>
  <si>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</si>
  <si>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</si>
  <si>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</si>
  <si>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</si>
  <si>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</si>
  <si>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</si>
  <si>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</si>
  <si>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</si>
  <si>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</si>
  <si>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</si>
  <si>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</si>
  <si>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</si>
  <si>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</si>
  <si>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</si>
  <si>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</si>
  <si>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</si>
  <si>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</si>
  <si>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</si>
  <si>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</si>
  <si>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</si>
  <si>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</si>
  <si>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</si>
  <si>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</si>
  <si>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</si>
  <si>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</si>
  <si>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</si>
  <si>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</si>
  <si>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</si>
  <si>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</si>
  <si>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</si>
  <si>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</si>
  <si>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</si>
  <si>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</si>
  <si>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</si>
  <si>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</si>
  <si>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</si>
  <si>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</si>
  <si>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</si>
  <si>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</si>
  <si>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</si>
  <si>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</si>
  <si>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</si>
  <si>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</si>
  <si>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</si>
  <si>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</si>
  <si>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</si>
  <si>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</si>
  <si>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</si>
  <si>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</si>
  <si>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</si>
  <si>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</si>
  <si>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</si>
  <si>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</si>
  <si>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</si>
  <si>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</si>
  <si>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</si>
  <si>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</si>
  <si>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</si>
  <si>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</si>
  <si>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</si>
  <si>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</si>
  <si>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</si>
  <si>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</si>
  <si>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</si>
  <si>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</si>
  <si>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</si>
  <si>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</si>
  <si>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</si>
  <si>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</si>
  <si>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</si>
  <si>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</si>
  <si>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</si>
  <si>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</si>
  <si>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</si>
  <si>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</si>
  <si>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</si>
  <si>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</si>
  <si>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</si>
  <si>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</si>
  <si>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</si>
  <si>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</si>
  <si>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</si>
  <si>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</si>
  <si>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</si>
  <si>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</si>
  <si>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</si>
  <si>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</si>
  <si>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</si>
  <si>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</si>
  <si>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</si>
  <si>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</si>
  <si>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</si>
  <si>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</si>
  <si>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</si>
  <si>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</si>
  <si>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</si>
  <si>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</si>
  <si>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</si>
  <si>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</si>
  <si>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</si>
  <si>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</si>
  <si>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</si>
  <si>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</si>
  <si>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</si>
  <si>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</si>
  <si>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</si>
  <si>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</si>
  <si>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</si>
  <si>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</si>
  <si>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</si>
  <si>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</si>
  <si>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</si>
  <si>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</si>
  <si>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</si>
  <si>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</si>
  <si>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</si>
  <si>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</si>
  <si>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</si>
  <si>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</si>
  <si>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</si>
  <si>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</si>
  <si>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</si>
  <si>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</si>
  <si>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</si>
  <si>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</si>
  <si>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</si>
  <si>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</si>
  <si>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</si>
  <si>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</si>
  <si>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</si>
  <si>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</si>
  <si>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</si>
  <si>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</si>
  <si>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</si>
  <si>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</si>
  <si>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</si>
  <si>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</si>
  <si>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</si>
  <si>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</si>
  <si>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</si>
  <si>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</si>
  <si>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</si>
  <si>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</si>
  <si>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</si>
  <si>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</si>
  <si>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</si>
  <si>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</si>
  <si>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</si>
  <si>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</si>
  <si>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</si>
  <si>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</si>
  <si>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</si>
  <si>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</si>
  <si>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</si>
  <si>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</si>
  <si>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</si>
  <si>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</si>
  <si>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</si>
  <si>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</si>
  <si>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</si>
  <si>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</si>
  <si>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</si>
  <si>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</si>
  <si>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</si>
  <si>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</si>
  <si>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</si>
  <si>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</si>
  <si>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</si>
  <si>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</si>
  <si>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</si>
  <si>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</si>
  <si>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</si>
  <si>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</si>
  <si>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</si>
  <si>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</si>
  <si>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</si>
  <si>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</si>
  <si>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</si>
  <si>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</si>
  <si>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</si>
  <si>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</si>
  <si>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</si>
  <si>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</si>
  <si>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</si>
  <si>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</si>
  <si>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</si>
  <si>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</si>
  <si>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</si>
  <si>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</si>
  <si>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</si>
  <si>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</si>
  <si>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</si>
  <si>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</si>
  <si>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</si>
  <si>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</si>
  <si>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</si>
  <si>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</si>
  <si>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</si>
  <si>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</si>
  <si>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</si>
  <si>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</si>
  <si>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</si>
  <si>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</si>
  <si>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</si>
  <si>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</si>
  <si>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</si>
  <si>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</si>
  <si>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</si>
  <si>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</si>
  <si>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</si>
  <si>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</si>
  <si>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</si>
  <si>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</si>
  <si>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</si>
  <si>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</si>
  <si>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</si>
  <si>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</si>
  <si>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</si>
  <si>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</si>
  <si>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</si>
  <si>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</si>
  <si>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</si>
  <si>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</si>
  <si>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</si>
  <si>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</si>
  <si>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</si>
  <si>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</si>
  <si>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</si>
  <si>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</si>
  <si>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</si>
  <si>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</si>
  <si>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</si>
  <si>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</si>
  <si>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</si>
  <si>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</si>
  <si>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</si>
  <si>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</si>
  <si>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</si>
  <si>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</si>
  <si>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</si>
  <si>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</si>
  <si>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</si>
  <si>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</si>
  <si>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</si>
  <si>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</si>
  <si>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</si>
  <si>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</si>
  <si>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</si>
  <si>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</si>
  <si>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</si>
  <si>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</si>
  <si>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</si>
  <si>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</si>
  <si>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</si>
  <si>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</si>
  <si>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</si>
  <si>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</si>
  <si>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</si>
  <si>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</si>
  <si>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</si>
  <si>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</si>
  <si>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</si>
  <si>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</si>
  <si>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</si>
  <si>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</si>
  <si>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</si>
  <si>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</si>
  <si>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</si>
  <si>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</si>
  <si>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</si>
  <si>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</si>
  <si>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</si>
  <si>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</si>
  <si>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</si>
  <si>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</si>
  <si>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</si>
  <si>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</si>
  <si>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</si>
  <si>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</si>
  <si>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</si>
  <si>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</si>
  <si>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</si>
  <si>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</si>
  <si>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</si>
  <si>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</si>
  <si>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</si>
  <si>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</si>
  <si>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</si>
  <si>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</si>
  <si>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</si>
  <si>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</si>
  <si>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</si>
  <si>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</si>
  <si>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</si>
  <si>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</si>
  <si>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</si>
  <si>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</si>
  <si>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</si>
  <si>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</si>
  <si>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</si>
  <si>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</si>
  <si>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</si>
  <si>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</si>
  <si>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</si>
  <si>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</si>
  <si>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</si>
  <si>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</si>
  <si>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</si>
  <si>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</si>
  <si>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</si>
  <si>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</si>
  <si>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</si>
  <si>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</si>
  <si>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</si>
  <si>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</si>
  <si>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</si>
  <si>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</si>
  <si>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</si>
  <si>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</si>
  <si>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</si>
  <si>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</si>
  <si>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</si>
  <si>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</si>
  <si>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</si>
  <si>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</si>
  <si>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</si>
  <si>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</si>
  <si>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</si>
  <si>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</si>
  <si>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</si>
  <si>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</si>
  <si>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</si>
  <si>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</si>
  <si>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</si>
  <si>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</si>
  <si>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</si>
  <si>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</si>
  <si>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</si>
  <si>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</si>
  <si>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</si>
  <si>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</si>
  <si>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</si>
  <si>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</si>
  <si>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</si>
  <si>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</si>
  <si>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</si>
  <si>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</si>
  <si>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</si>
  <si>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</si>
  <si>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</si>
  <si>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</si>
  <si>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</si>
  <si>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</si>
  <si>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</si>
  <si>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</si>
  <si>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</si>
  <si>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</si>
  <si>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</si>
  <si>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</si>
  <si>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</si>
  <si>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</si>
  <si>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</si>
  <si>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</si>
  <si>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</si>
  <si>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</si>
  <si>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</si>
  <si>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</si>
  <si>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</si>
  <si>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</si>
  <si>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</si>
  <si>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</si>
  <si>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</si>
  <si>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</si>
  <si>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</si>
  <si>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</si>
  <si>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</si>
  <si>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</si>
  <si>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</si>
  <si>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</si>
  <si>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</si>
  <si>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</si>
  <si>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</si>
  <si>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</si>
  <si>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</si>
  <si>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</si>
  <si>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</si>
  <si>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</si>
  <si>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</si>
  <si>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</si>
  <si>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</si>
  <si>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</si>
  <si>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</si>
  <si>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</si>
  <si>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</si>
  <si>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</si>
  <si>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</si>
  <si>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</si>
  <si>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</si>
  <si>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</si>
  <si>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</si>
  <si>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</si>
  <si>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</si>
  <si>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</si>
  <si>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</si>
  <si>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</si>
  <si>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</si>
  <si>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</si>
  <si>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</si>
  <si>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</si>
  <si>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</si>
  <si>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</si>
  <si>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</si>
  <si>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</si>
  <si>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</si>
  <si>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</si>
  <si>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</si>
  <si>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</si>
  <si>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</si>
  <si>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</si>
  <si>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</si>
  <si>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</si>
  <si>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</si>
  <si>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</si>
  <si>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</si>
  <si>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</si>
  <si>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</si>
  <si>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</si>
  <si>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</si>
  <si>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</si>
  <si>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</si>
  <si>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</si>
  <si>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</si>
  <si>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</si>
  <si>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</si>
  <si>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</si>
  <si>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</si>
  <si>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</si>
  <si>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</si>
  <si>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</si>
  <si>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</si>
  <si>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</si>
  <si>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</si>
  <si>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</si>
  <si>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</si>
  <si>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</si>
  <si>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</si>
  <si>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</si>
  <si>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</si>
  <si>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</si>
  <si>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</si>
  <si>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</si>
  <si>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</si>
  <si>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</si>
  <si>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</si>
  <si>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</si>
  <si>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</si>
  <si>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</si>
  <si>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</si>
  <si>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</si>
  <si>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</si>
  <si>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</si>
  <si>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</si>
  <si>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</si>
  <si>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</si>
  <si>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</si>
  <si>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</si>
  <si>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</si>
  <si>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</si>
  <si>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</si>
  <si>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</si>
  <si>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</si>
  <si>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</si>
  <si>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</si>
  <si>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</si>
  <si>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</si>
  <si>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</si>
  <si>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</si>
  <si>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</si>
  <si>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</si>
  <si>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</si>
  <si>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</si>
  <si>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</si>
  <si>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</si>
  <si>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</si>
  <si>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</si>
  <si>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</si>
  <si>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</si>
  <si>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</si>
  <si>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</si>
  <si>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</si>
  <si>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</si>
  <si>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</si>
  <si>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</si>
  <si>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</si>
  <si>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</si>
  <si>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</si>
  <si>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</si>
  <si>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</si>
  <si>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</si>
  <si>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</si>
  <si>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</si>
  <si>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</si>
  <si>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</si>
  <si>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</si>
  <si>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</si>
  <si>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</si>
  <si>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</si>
  <si>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</si>
  <si>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</si>
  <si>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</si>
  <si>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</si>
  <si>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</si>
  <si>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</si>
  <si>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</si>
  <si>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</si>
  <si>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</si>
  <si>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</si>
  <si>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</si>
  <si>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</si>
  <si>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</si>
  <si>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</si>
  <si>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</si>
  <si>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</si>
  <si>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</si>
  <si>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</si>
  <si>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</si>
  <si>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</si>
  <si>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</si>
  <si>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</si>
  <si>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</si>
  <si>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</si>
  <si>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</si>
  <si>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</si>
  <si>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</si>
  <si>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</si>
  <si>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</si>
  <si>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</si>
  <si>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</si>
  <si>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</si>
  <si>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</si>
  <si>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</si>
  <si>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</si>
  <si>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</si>
  <si>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</si>
  <si>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</si>
  <si>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</si>
  <si>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</si>
  <si>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</si>
  <si>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</si>
  <si>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</si>
  <si>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</si>
  <si>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</si>
  <si>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</si>
  <si>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</si>
  <si>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</si>
  <si>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</si>
  <si>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</si>
  <si>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</si>
  <si>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</si>
  <si>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</si>
  <si>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</si>
  <si>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</si>
  <si>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</si>
  <si>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</si>
  <si>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</si>
  <si>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</si>
  <si>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</si>
  <si>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</si>
  <si>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</si>
  <si>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</si>
  <si>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</si>
  <si>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</si>
  <si>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</si>
  <si>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</si>
  <si>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</si>
  <si>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</si>
  <si>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</si>
  <si>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</si>
  <si>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</si>
  <si>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</si>
  <si>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</si>
  <si>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</si>
  <si>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</si>
  <si>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</si>
  <si>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</si>
  <si>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</si>
  <si>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</si>
  <si>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</si>
  <si>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</si>
  <si>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</si>
  <si>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</si>
  <si>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</si>
  <si>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</si>
  <si>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</si>
  <si>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</si>
  <si>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</si>
  <si>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</si>
  <si>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</si>
  <si>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</si>
  <si>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</si>
  <si>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</si>
  <si>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</si>
  <si>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</si>
  <si>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</si>
  <si>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</si>
  <si>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</si>
  <si>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</si>
  <si>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</si>
  <si>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</si>
  <si>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</si>
  <si>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</si>
  <si>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</si>
  <si>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</si>
  <si>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</si>
  <si>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</si>
  <si>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</si>
  <si>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</si>
  <si>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</si>
  <si>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</si>
  <si>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</si>
  <si>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</si>
  <si>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</si>
  <si>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</si>
  <si>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</si>
  <si>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</si>
  <si>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</si>
  <si>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</si>
  <si>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</si>
  <si>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</si>
  <si>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</si>
  <si>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</si>
  <si>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</si>
  <si>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</si>
  <si>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</si>
  <si>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</si>
  <si>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</si>
  <si>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</si>
  <si>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</si>
  <si>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</si>
  <si>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</si>
  <si>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</si>
  <si>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</si>
  <si>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</si>
  <si>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</si>
  <si>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</si>
  <si>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</si>
  <si>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</si>
  <si>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</si>
  <si>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</si>
  <si>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</si>
  <si>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</si>
  <si>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</si>
  <si>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</si>
  <si>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</si>
  <si>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</si>
  <si>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</si>
  <si>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</si>
  <si>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</si>
  <si>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</si>
  <si>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</si>
  <si>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</si>
  <si>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</si>
  <si>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</si>
  <si>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</si>
  <si>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</si>
  <si>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</si>
  <si>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</si>
  <si>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</si>
  <si>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</si>
  <si>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</si>
  <si>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</si>
  <si>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</si>
  <si>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</si>
  <si>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</si>
  <si>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</si>
  <si>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</si>
  <si>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</si>
  <si>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</si>
  <si>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</si>
  <si>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</si>
  <si>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</si>
  <si>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</si>
  <si>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</si>
  <si>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</si>
  <si>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</si>
  <si>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</si>
  <si>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</si>
  <si>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</si>
  <si>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</si>
  <si>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</si>
  <si>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</si>
  <si>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</si>
  <si>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</si>
  <si>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</si>
  <si>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</si>
  <si>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</si>
  <si>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</si>
  <si>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</si>
  <si>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</si>
  <si>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</si>
  <si>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</si>
  <si>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</si>
  <si>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</si>
  <si>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</si>
  <si>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</si>
  <si>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</si>
  <si>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</si>
  <si>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</si>
  <si>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</si>
  <si>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</si>
  <si>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</si>
  <si>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</si>
  <si>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</si>
  <si>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</si>
  <si>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</si>
  <si>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</si>
  <si>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</si>
  <si>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</si>
  <si>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</si>
  <si>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</si>
  <si>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</si>
  <si>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</si>
  <si>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</si>
  <si>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</si>
  <si>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</si>
  <si>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</si>
  <si>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</si>
  <si>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</si>
  <si>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</si>
  <si>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</si>
  <si>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</si>
  <si>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</si>
  <si>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</si>
  <si>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</si>
  <si>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</si>
  <si>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</si>
  <si>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</si>
  <si>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</si>
  <si>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</si>
  <si>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</si>
  <si>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</si>
  <si>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</si>
  <si>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</si>
  <si>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</si>
  <si>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</si>
  <si>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</si>
  <si>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</si>
  <si>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</si>
  <si>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</si>
  <si>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</si>
  <si>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</si>
  <si>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</si>
  <si>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</si>
  <si>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</si>
  <si>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</si>
  <si>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</si>
  <si>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</si>
  <si>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</si>
  <si>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</si>
  <si>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</si>
  <si>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</si>
  <si>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</si>
  <si>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</si>
  <si>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</si>
  <si>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</si>
  <si>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</si>
  <si>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</si>
  <si>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</si>
  <si>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</si>
  <si>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</si>
  <si>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</si>
  <si>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</si>
  <si>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</si>
  <si>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</si>
  <si>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</si>
  <si>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</si>
  <si>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</si>
  <si>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</si>
  <si>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</si>
  <si>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</si>
  <si>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</si>
  <si>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</si>
  <si>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</si>
  <si>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</si>
  <si>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</si>
  <si>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</si>
  <si>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</si>
  <si>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</si>
  <si>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</si>
  <si>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</si>
  <si>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</si>
  <si>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</si>
  <si>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</si>
  <si>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</si>
  <si>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</si>
  <si>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</si>
  <si>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</si>
  <si>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</si>
  <si>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</si>
  <si>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</si>
  <si>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</si>
  <si>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</si>
  <si>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</si>
  <si>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</si>
  <si>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</si>
  <si>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</si>
  <si>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</si>
  <si>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</si>
  <si>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</si>
  <si>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</si>
  <si>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</si>
  <si>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</si>
  <si>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</si>
  <si>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</si>
  <si>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</si>
  <si>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</si>
  <si>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</si>
  <si>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</si>
  <si>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</si>
  <si>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</si>
  <si>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</si>
  <si>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</si>
  <si>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</si>
  <si>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</si>
  <si>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</si>
  <si>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</si>
  <si>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</si>
  <si>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</si>
  <si>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</si>
  <si>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</si>
  <si>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</si>
  <si>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</si>
  <si>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</si>
  <si>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</si>
  <si>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</si>
  <si>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</si>
  <si>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</si>
  <si>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</si>
  <si>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</si>
  <si>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</si>
  <si>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</si>
  <si>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</si>
  <si>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</si>
  <si>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</si>
  <si>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</si>
  <si>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</si>
  <si>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</si>
  <si>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</si>
  <si>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</si>
  <si>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</si>
  <si>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</si>
  <si>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</si>
  <si>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</si>
  <si>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</si>
  <si>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</si>
  <si>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</si>
  <si>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</si>
  <si>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</si>
  <si>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</si>
  <si>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</si>
  <si>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</si>
  <si>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</si>
  <si>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</si>
  <si>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</si>
  <si>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</si>
  <si>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</si>
  <si>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</si>
  <si>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</si>
  <si>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</si>
  <si>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</si>
  <si>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</si>
  <si>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</si>
  <si>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</si>
  <si>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</si>
  <si>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</si>
  <si>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</si>
  <si>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</si>
  <si>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</si>
  <si>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</si>
  <si>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</si>
  <si>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</si>
  <si>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</si>
  <si>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</si>
  <si>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</si>
  <si>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</si>
  <si>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</si>
  <si>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</si>
  <si>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</si>
  <si>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</si>
  <si>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</si>
  <si>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</si>
  <si>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</si>
  <si>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</si>
  <si>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</si>
  <si>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</si>
  <si>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</si>
  <si>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</si>
  <si>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</si>
  <si>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</si>
  <si>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</si>
  <si>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</si>
  <si>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</si>
  <si>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</si>
  <si>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</si>
  <si>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</si>
  <si>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</si>
  <si>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</si>
  <si>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</si>
  <si>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</si>
  <si>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</si>
  <si>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</si>
  <si>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</si>
  <si>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</si>
  <si>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</si>
  <si>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</si>
  <si>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</si>
  <si>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</si>
  <si>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</si>
  <si>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</si>
  <si>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</si>
  <si>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</si>
  <si>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</si>
  <si>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</si>
  <si>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</si>
  <si>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</si>
  <si>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</si>
  <si>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</si>
  <si>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</si>
  <si>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</si>
  <si>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</si>
  <si>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</si>
  <si>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</si>
  <si>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</si>
  <si>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</si>
  <si>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</si>
  <si>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</si>
  <si>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</si>
  <si>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</si>
  <si>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</si>
  <si>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</si>
  <si>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</si>
  <si>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</si>
  <si>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</si>
  <si>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</si>
  <si>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</si>
  <si>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</si>
  <si>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</si>
  <si>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</si>
  <si>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</si>
  <si>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</si>
  <si>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</si>
  <si>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</si>
  <si>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</si>
  <si>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</si>
  <si>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</si>
  <si>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</si>
  <si>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</si>
  <si>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</si>
  <si>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</si>
  <si>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</si>
  <si>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</si>
  <si>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</si>
  <si>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</si>
  <si>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</si>
  <si>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</si>
  <si>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</si>
  <si>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</si>
  <si>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</si>
  <si>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</si>
  <si>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</si>
  <si>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</si>
  <si>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</si>
  <si>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</si>
  <si>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</si>
  <si>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</si>
  <si>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</si>
  <si>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</si>
  <si>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</si>
  <si>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</si>
  <si>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</si>
  <si>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</si>
  <si>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</si>
  <si>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</si>
  <si>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</si>
  <si>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</si>
  <si>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</si>
  <si>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</si>
  <si>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</si>
  <si>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</si>
  <si>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</si>
  <si>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</si>
  <si>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</si>
  <si>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</si>
  <si>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</si>
  <si>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</si>
  <si>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</si>
  <si>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</si>
  <si>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</si>
  <si>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</si>
  <si>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</si>
  <si>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</si>
  <si>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</si>
  <si>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</si>
  <si>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</si>
  <si>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</si>
  <si>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</si>
  <si>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</si>
  <si>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</si>
  <si>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</si>
  <si>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</si>
  <si>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</si>
  <si>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</si>
  <si>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</si>
  <si>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</si>
  <si>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</si>
  <si>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</si>
  <si>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</si>
  <si>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</si>
  <si>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</si>
  <si>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</si>
  <si>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</si>
  <si>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</si>
  <si>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</si>
  <si>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</si>
  <si>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</si>
  <si>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</si>
  <si>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</si>
  <si>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</si>
  <si>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</si>
  <si>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</si>
  <si>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</si>
  <si>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</si>
  <si>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</si>
  <si>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</si>
  <si>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</si>
  <si>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</si>
  <si>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</si>
  <si>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</si>
  <si>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</si>
  <si>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</si>
  <si>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</si>
  <si>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</si>
  <si>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</si>
  <si>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</si>
  <si>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</si>
  <si>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</si>
  <si>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</si>
  <si>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</si>
  <si>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</si>
  <si>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</si>
  <si>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</si>
  <si>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</si>
  <si>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</si>
  <si>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</si>
  <si>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</si>
  <si>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</si>
  <si>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</si>
  <si>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</si>
  <si>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</si>
  <si>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</si>
  <si>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</si>
  <si>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</si>
  <si>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</si>
  <si>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</si>
  <si>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</si>
  <si>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</si>
  <si>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</si>
  <si>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</si>
  <si>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</si>
  <si>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</si>
  <si>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</si>
  <si>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</si>
  <si>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</si>
  <si>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</si>
  <si>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</si>
  <si>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</si>
  <si>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</si>
  <si>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</si>
  <si>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</si>
  <si>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</si>
  <si>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</si>
  <si>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</si>
  <si>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</si>
  <si>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</si>
  <si>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</si>
  <si>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</si>
  <si>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</si>
  <si>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</si>
  <si>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</si>
  <si>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</si>
  <si>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</si>
  <si>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</si>
  <si>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</si>
  <si>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</si>
  <si>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</si>
  <si>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</si>
  <si>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</si>
  <si>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</si>
  <si>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</si>
  <si>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</si>
  <si>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</si>
  <si>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</si>
  <si>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</si>
  <si>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</si>
  <si>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</si>
  <si>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</si>
  <si>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</si>
  <si>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</si>
  <si>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</si>
  <si>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</si>
  <si>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</si>
  <si>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</si>
  <si>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</si>
  <si>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</si>
  <si>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</si>
  <si>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</si>
  <si>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</si>
  <si>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</si>
  <si>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</si>
  <si>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</si>
  <si>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</si>
  <si>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</si>
  <si>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</si>
  <si>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</si>
  <si>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</si>
  <si>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</si>
  <si>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</si>
  <si>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</si>
  <si>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</si>
  <si>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</si>
  <si>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</si>
  <si>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</si>
  <si>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</si>
  <si>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</si>
  <si>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</si>
  <si>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</si>
  <si>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</si>
  <si>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</si>
  <si>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</si>
  <si>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</si>
  <si>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</si>
  <si>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</si>
  <si>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</si>
  <si>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</si>
  <si>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</si>
  <si>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</si>
  <si>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</si>
  <si>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</si>
  <si>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</si>
  <si>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</si>
  <si>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</si>
  <si>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</si>
  <si>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</si>
  <si>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</si>
  <si>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</si>
  <si>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</si>
  <si>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</si>
  <si>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</si>
  <si>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</si>
  <si>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</si>
  <si>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</si>
  <si>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</si>
  <si>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</si>
  <si>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</si>
  <si>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</si>
  <si>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</si>
  <si>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</si>
  <si>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</si>
  <si>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</si>
  <si>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</si>
  <si>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</si>
  <si>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</si>
  <si>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</si>
  <si>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</si>
  <si>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</si>
  <si>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</si>
  <si>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</si>
  <si>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</si>
  <si>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</si>
  <si>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</si>
  <si>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</si>
  <si>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</si>
  <si>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</si>
  <si>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</si>
  <si>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</si>
  <si>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</si>
  <si>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</si>
  <si>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</si>
  <si>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</si>
  <si>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</si>
  <si>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</si>
  <si>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</si>
  <si>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</si>
  <si>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</si>
  <si>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</si>
  <si>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</si>
  <si>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</si>
  <si>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</si>
  <si>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</si>
  <si>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</si>
  <si>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</si>
  <si>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</si>
  <si>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</si>
  <si>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</si>
  <si>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</si>
  <si>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</si>
  <si>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</si>
  <si>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</si>
  <si>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</si>
  <si>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</si>
  <si>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</si>
  <si>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</si>
  <si>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</si>
  <si>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</si>
  <si>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</si>
  <si>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</si>
  <si>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</si>
  <si>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</si>
  <si>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</si>
  <si>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</si>
  <si>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</si>
  <si>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</si>
  <si>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</si>
  <si>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</si>
  <si>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</si>
  <si>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</si>
  <si>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</si>
  <si>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</si>
  <si>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</si>
  <si>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</si>
  <si>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</si>
  <si>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</si>
  <si>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</si>
  <si>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</si>
  <si>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</si>
  <si>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</si>
  <si>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</si>
  <si>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</si>
  <si>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</si>
  <si>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</si>
  <si>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</si>
  <si>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</si>
  <si>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</si>
  <si>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</si>
  <si>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</si>
  <si>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</si>
  <si>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</si>
  <si>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</si>
  <si>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</si>
  <si>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</si>
  <si>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</si>
  <si>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</si>
  <si>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</si>
  <si>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</si>
  <si>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</si>
  <si>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</si>
  <si>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</si>
  <si>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</si>
  <si>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</si>
  <si>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</si>
  <si>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</si>
  <si>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</si>
  <si>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</si>
  <si>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</si>
  <si>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</si>
  <si>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</si>
  <si>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</si>
  <si>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</si>
  <si>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</si>
  <si>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</si>
  <si>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</si>
  <si>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</si>
  <si>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</si>
  <si>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</si>
  <si>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</si>
  <si>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</si>
  <si>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</si>
  <si>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</si>
  <si>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</si>
  <si>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</si>
  <si>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</si>
  <si>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</si>
  <si>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</si>
  <si>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</si>
  <si>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</si>
  <si>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</si>
  <si>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</si>
  <si>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</si>
  <si>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</si>
  <si>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</si>
  <si>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</si>
  <si>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</si>
  <si>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</si>
  <si>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</si>
  <si>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</si>
  <si>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</si>
  <si>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</si>
  <si>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</si>
  <si>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</si>
  <si>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</si>
  <si>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</si>
  <si>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</si>
  <si>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</si>
  <si>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</si>
  <si>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</si>
  <si>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</si>
  <si>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</si>
  <si>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</si>
  <si>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</si>
  <si>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</si>
  <si>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</si>
  <si>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</si>
  <si>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</si>
  <si>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</si>
  <si>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</si>
  <si>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</si>
  <si>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</si>
  <si>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</si>
  <si>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</si>
  <si>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</si>
  <si>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</si>
  <si>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</si>
  <si>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</si>
  <si>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</si>
  <si>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</si>
  <si>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</si>
  <si>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</si>
  <si>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</si>
  <si>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</si>
  <si>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</si>
  <si>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</si>
  <si>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</si>
  <si>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</si>
  <si>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</si>
  <si>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</si>
  <si>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</si>
  <si>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</si>
  <si>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</si>
  <si>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</si>
  <si>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</si>
  <si>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</si>
  <si>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</si>
  <si>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</si>
  <si>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</si>
  <si>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</si>
  <si>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</si>
  <si>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</si>
  <si>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</si>
  <si>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</si>
  <si>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</si>
  <si>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</si>
  <si>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</si>
  <si>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</si>
  <si>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</si>
  <si>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</si>
  <si>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</si>
  <si>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</si>
  <si>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</si>
  <si>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</si>
  <si>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</si>
  <si>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</si>
  <si>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</si>
  <si>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</si>
  <si>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</si>
  <si>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</si>
  <si>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</si>
  <si>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</si>
  <si>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</si>
  <si>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</si>
  <si>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</si>
  <si>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</si>
  <si>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</si>
  <si>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</si>
  <si>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</si>
  <si>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</si>
  <si>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</si>
  <si>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</si>
  <si>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</si>
  <si>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</si>
  <si>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</si>
  <si>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</si>
  <si>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</si>
  <si>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</si>
  <si>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</si>
  <si>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</si>
  <si>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</si>
  <si>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</si>
  <si>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</si>
  <si>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</si>
  <si>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</si>
  <si>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</si>
  <si>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</si>
  <si>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</si>
  <si>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</si>
  <si>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</si>
  <si>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</si>
  <si>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</si>
  <si>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</si>
  <si>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</si>
  <si>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</si>
  <si>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</si>
  <si>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</si>
  <si>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</si>
  <si>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</si>
  <si>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</si>
  <si>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</si>
  <si>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</si>
  <si>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</si>
  <si>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</si>
  <si>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</si>
  <si>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</si>
  <si>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</si>
  <si>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</si>
  <si>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</si>
  <si>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</si>
  <si>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</si>
  <si>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</si>
  <si>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</si>
  <si>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</si>
  <si>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</si>
  <si>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</si>
  <si>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</si>
  <si>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</si>
  <si>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</si>
  <si>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</si>
  <si>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</si>
  <si>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</si>
  <si>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</si>
  <si>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</si>
  <si>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</si>
  <si>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</si>
  <si>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</si>
  <si>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</si>
  <si>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</si>
  <si>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</si>
  <si>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</si>
  <si>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</si>
  <si>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</si>
  <si>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</si>
  <si>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</si>
  <si>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</si>
  <si>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</si>
  <si>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</si>
  <si>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</si>
  <si>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</si>
  <si>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</si>
  <si>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</si>
  <si>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</si>
  <si>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</si>
  <si>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</si>
  <si>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</si>
  <si>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</si>
  <si>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</si>
  <si>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</si>
  <si>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</si>
  <si>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</si>
  <si>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</si>
  <si>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</si>
  <si>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</si>
  <si>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</si>
  <si>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</si>
  <si>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</si>
  <si>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</si>
  <si>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</si>
  <si>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</si>
  <si>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</si>
  <si>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</si>
  <si>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</si>
  <si>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</si>
  <si>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</si>
  <si>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</si>
  <si>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</si>
  <si>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</si>
  <si>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</si>
  <si>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</si>
  <si>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</si>
  <si>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</si>
  <si>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</si>
  <si>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</si>
  <si>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</si>
  <si>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</si>
  <si>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</si>
  <si>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</si>
  <si>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</si>
  <si>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</si>
  <si>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</si>
  <si>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</si>
  <si>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</si>
  <si>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</si>
  <si>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</si>
  <si>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</si>
  <si>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</si>
  <si>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</si>
  <si>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</si>
  <si>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</si>
  <si>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</si>
  <si>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</si>
  <si>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</si>
  <si>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</si>
  <si>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</si>
  <si>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</si>
  <si>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</si>
  <si>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</si>
  <si>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</si>
  <si>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</si>
  <si>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</si>
  <si>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</si>
  <si>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</si>
  <si>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</si>
  <si>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</si>
  <si>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</si>
  <si>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</si>
  <si>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</si>
  <si>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</si>
  <si>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</si>
  <si>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</si>
  <si>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</si>
  <si>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</si>
  <si>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</si>
  <si>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</si>
  <si>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</si>
  <si>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</si>
  <si>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</si>
  <si>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</si>
  <si>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</si>
  <si>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</si>
  <si>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</si>
  <si>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</si>
  <si>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</si>
  <si>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</si>
  <si>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</si>
  <si>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</si>
  <si>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</si>
  <si>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</si>
  <si>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</si>
  <si>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</si>
  <si>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</si>
  <si>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</si>
  <si>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</si>
  <si>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</si>
  <si>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</si>
  <si>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</si>
  <si>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</si>
  <si>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</si>
  <si>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</si>
  <si>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</si>
  <si>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</si>
  <si>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</si>
  <si>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</si>
  <si>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</si>
  <si>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</si>
  <si>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</si>
  <si>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</si>
  <si>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</si>
  <si>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</si>
  <si>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</si>
  <si>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</si>
  <si>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</si>
  <si>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</si>
  <si>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</si>
  <si>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</si>
  <si>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</si>
  <si>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</si>
  <si>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</si>
  <si>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</si>
  <si>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</si>
  <si>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</si>
  <si>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</si>
  <si>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</si>
  <si>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</si>
  <si>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</si>
  <si>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</si>
  <si>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</si>
  <si>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</si>
  <si>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</si>
  <si>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</si>
  <si>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</si>
  <si>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</si>
  <si>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</si>
  <si>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</si>
  <si>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</si>
  <si>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</si>
  <si>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</si>
  <si>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</si>
  <si>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</si>
  <si>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</si>
  <si>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</si>
  <si>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</si>
  <si>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</si>
  <si>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</si>
  <si>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</si>
  <si>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</si>
  <si>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</si>
  <si>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</si>
  <si>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</si>
  <si>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</si>
  <si>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</si>
  <si>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</si>
  <si>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</si>
  <si>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</si>
  <si>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</si>
  <si>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</si>
  <si>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</si>
  <si>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</si>
  <si>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</si>
  <si>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</si>
  <si>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</si>
  <si>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</si>
  <si>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</si>
  <si>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</si>
  <si>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</si>
  <si>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</si>
  <si>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</si>
  <si>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</si>
  <si>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</si>
  <si>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</si>
  <si>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</si>
  <si>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</si>
  <si>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</si>
  <si>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</si>
  <si>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</si>
  <si>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</si>
  <si>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</si>
  <si>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</si>
  <si>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</si>
  <si>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</si>
  <si>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</si>
  <si>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</si>
  <si>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</si>
  <si>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</si>
  <si>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</si>
  <si>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</si>
  <si>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</si>
  <si>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</si>
  <si>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</si>
  <si>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</si>
  <si>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</si>
  <si>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</si>
  <si>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</si>
  <si>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</si>
  <si>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</si>
  <si>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</si>
  <si>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</si>
  <si>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</si>
  <si>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</si>
  <si>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</si>
  <si>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</si>
  <si>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</si>
  <si>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</si>
  <si>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</si>
  <si>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</si>
  <si>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</si>
  <si>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</si>
  <si>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</si>
  <si>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</si>
  <si>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</si>
  <si>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</si>
  <si>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</si>
  <si>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</si>
  <si>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</si>
  <si>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</si>
  <si>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</si>
  <si>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</si>
  <si>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</si>
  <si>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</si>
  <si>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</si>
  <si>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</si>
  <si>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</si>
  <si>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</si>
  <si>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</si>
  <si>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</si>
  <si>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</si>
  <si>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</si>
  <si>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</si>
  <si>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</si>
  <si>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</si>
  <si>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</si>
  <si>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</si>
  <si>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</si>
  <si>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</si>
  <si>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</si>
  <si>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</si>
  <si>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</si>
  <si>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</si>
  <si>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</si>
  <si>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</si>
  <si>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</si>
  <si>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</si>
  <si>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</si>
  <si>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</si>
  <si>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</si>
  <si>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</si>
  <si>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</si>
  <si>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</si>
  <si>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</si>
  <si>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</si>
  <si>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</si>
  <si>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</si>
  <si>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</si>
  <si>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</si>
  <si>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</si>
  <si>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</si>
  <si>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</si>
  <si>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</si>
  <si>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</si>
  <si>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</si>
  <si>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</si>
  <si>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</si>
  <si>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</si>
  <si>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</si>
  <si>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</si>
  <si>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</si>
  <si>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</si>
  <si>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</si>
  <si>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</si>
  <si>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</si>
  <si>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</si>
  <si>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</si>
  <si>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</si>
  <si>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</si>
  <si>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</si>
  <si>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</si>
  <si>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</si>
  <si>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</si>
  <si>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</si>
  <si>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</si>
  <si>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</si>
  <si>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</si>
  <si>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</si>
  <si>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</si>
  <si>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</si>
  <si>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</si>
  <si>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</si>
  <si>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</si>
  <si>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</si>
  <si>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</si>
  <si>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</si>
  <si>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</si>
  <si>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</si>
  <si>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</si>
  <si>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</si>
  <si>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</si>
  <si>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</si>
  <si>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</si>
  <si>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</si>
  <si>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</si>
  <si>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</si>
  <si>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</si>
  <si>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</si>
  <si>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</si>
  <si>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</si>
  <si>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</si>
  <si>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</si>
  <si>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</si>
  <si>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</si>
  <si>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</si>
  <si>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</si>
  <si>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</si>
  <si>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</si>
  <si>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</si>
  <si>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</si>
  <si>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</si>
  <si>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</si>
  <si>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</si>
  <si>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</si>
  <si>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</si>
  <si>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</si>
  <si>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</si>
  <si>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</si>
  <si>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</si>
  <si>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</si>
  <si>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</si>
  <si>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</si>
  <si>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</si>
  <si>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</si>
  <si>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</si>
  <si>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</si>
  <si>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</si>
  <si>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</si>
  <si>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</si>
  <si>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</si>
  <si>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</si>
  <si>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</si>
  <si>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</si>
  <si>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</si>
  <si>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</si>
  <si>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</si>
  <si>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</si>
  <si>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</si>
  <si>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</si>
  <si>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</si>
  <si>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</si>
  <si>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</si>
  <si>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</si>
  <si>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</si>
  <si>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</si>
  <si>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</si>
  <si>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</si>
  <si>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</si>
  <si>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</si>
  <si>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</si>
  <si>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</si>
  <si>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</si>
  <si>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</si>
  <si>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</si>
  <si>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</si>
  <si>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</si>
  <si>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</si>
  <si>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</si>
  <si>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</si>
  <si>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</si>
  <si>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</si>
  <si>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</si>
  <si>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</si>
  <si>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</si>
  <si>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</si>
  <si>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</si>
  <si>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</si>
  <si>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</si>
  <si>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</si>
  <si>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</si>
  <si>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</si>
  <si>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</si>
  <si>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</si>
  <si>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</si>
  <si>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</si>
  <si>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</si>
  <si>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</si>
  <si>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</si>
  <si>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</si>
  <si>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</si>
  <si>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</si>
  <si>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</si>
  <si>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</si>
  <si>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</si>
  <si>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</si>
  <si>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</si>
  <si>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</si>
  <si>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</si>
  <si>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</si>
  <si>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</si>
  <si>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</si>
  <si>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</si>
  <si>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</si>
  <si>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</si>
  <si>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</si>
  <si>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</si>
  <si>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</si>
  <si>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</si>
  <si>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</si>
  <si>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</si>
  <si>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</si>
  <si>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</si>
  <si>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</si>
  <si>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</si>
  <si>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</si>
  <si>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</si>
  <si>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</si>
  <si>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</si>
  <si>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</si>
  <si>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</si>
  <si>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</si>
  <si>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</si>
  <si>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</si>
  <si>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</si>
  <si>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</si>
  <si>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</si>
  <si>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</si>
  <si>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</si>
  <si>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</si>
  <si>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</si>
  <si>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</si>
  <si>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</si>
  <si>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</si>
  <si>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</si>
  <si>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</si>
  <si>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</si>
  <si>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</si>
  <si>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</si>
  <si>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</si>
  <si>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</si>
  <si>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</si>
  <si>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</si>
  <si>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</si>
  <si>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</si>
  <si>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</si>
  <si>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</si>
  <si>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</si>
  <si>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</si>
  <si>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</si>
  <si>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</si>
  <si>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</si>
  <si>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</si>
  <si>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</si>
  <si>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</si>
  <si>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</si>
  <si>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</si>
  <si>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</si>
  <si>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</si>
  <si>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</si>
  <si>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</si>
  <si>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</si>
  <si>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</si>
  <si>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</si>
  <si>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</si>
  <si>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</si>
  <si>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</si>
  <si>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</si>
  <si>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</si>
  <si>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</si>
  <si>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</si>
  <si>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</si>
  <si>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</si>
  <si>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</si>
  <si>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</si>
  <si>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</si>
  <si>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</si>
  <si>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</si>
  <si>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</si>
  <si>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</si>
  <si>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</si>
  <si>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</si>
  <si>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</si>
  <si>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</si>
  <si>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</si>
  <si>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</si>
  <si>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</si>
  <si>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</si>
  <si>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</si>
  <si>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</si>
  <si>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</si>
  <si>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</si>
  <si>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</si>
  <si>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</si>
  <si>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</si>
  <si>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</si>
  <si>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</si>
  <si>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</si>
  <si>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</si>
  <si>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</si>
  <si>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</si>
  <si>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</si>
  <si>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</si>
  <si>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</si>
  <si>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</si>
  <si>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</si>
  <si>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</si>
  <si>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</si>
  <si>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</si>
  <si>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</si>
  <si>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</si>
  <si>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</si>
  <si>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</si>
  <si>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</si>
  <si>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</si>
  <si>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</si>
  <si>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</si>
  <si>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</si>
  <si>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</si>
  <si>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</si>
  <si>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</si>
  <si>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</si>
  <si>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</si>
  <si>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</si>
  <si>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</si>
  <si>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</si>
  <si>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</si>
  <si>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</si>
  <si>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</si>
  <si>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</si>
  <si>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</si>
  <si>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</si>
  <si>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</si>
  <si>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</si>
  <si>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</si>
  <si>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</si>
  <si>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</si>
  <si>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</si>
  <si>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</si>
  <si>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</si>
  <si>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</si>
  <si>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</si>
  <si>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</si>
  <si>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</si>
  <si>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</si>
  <si>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</si>
  <si>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</si>
  <si>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</si>
  <si>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</si>
  <si>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</si>
  <si>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</si>
  <si>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</si>
  <si>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</si>
  <si>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</si>
  <si>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</si>
  <si>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</si>
  <si>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</si>
  <si>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</si>
  <si>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</si>
  <si>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</si>
  <si>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</si>
  <si>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</si>
  <si>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</si>
  <si>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</si>
  <si>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</si>
  <si>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</si>
  <si>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</si>
  <si>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</si>
  <si>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</si>
  <si>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</si>
  <si>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</si>
  <si>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</si>
  <si>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</si>
  <si>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</si>
  <si>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</si>
  <si>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</si>
  <si>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</si>
  <si>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</si>
  <si>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</si>
  <si>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</si>
  <si>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</si>
  <si>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</si>
  <si>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</si>
  <si>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</si>
  <si>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</si>
  <si>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</si>
  <si>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</si>
  <si>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</si>
  <si>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</si>
  <si>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</si>
  <si>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</si>
  <si>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</si>
  <si>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</si>
  <si>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</si>
  <si>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</si>
  <si>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</si>
  <si>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</si>
  <si>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</si>
  <si>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</si>
  <si>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</si>
  <si>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</si>
  <si>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</si>
  <si>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</si>
  <si>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</si>
  <si>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</si>
  <si>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</si>
  <si>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</si>
  <si>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</si>
  <si>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</si>
  <si>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</si>
  <si>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</si>
  <si>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</si>
  <si>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</si>
  <si>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</si>
  <si>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</si>
  <si>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</si>
  <si>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</si>
  <si>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</si>
  <si>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</si>
  <si>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</si>
  <si>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</si>
  <si>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</si>
  <si>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</si>
  <si>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</si>
  <si>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</si>
  <si>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</si>
  <si>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</si>
  <si>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</si>
  <si>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</si>
  <si>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</si>
  <si>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</si>
  <si>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</si>
  <si>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</si>
  <si>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</si>
  <si>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</si>
  <si>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</si>
  <si>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</si>
  <si>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</si>
  <si>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</si>
  <si>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</si>
  <si>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</si>
  <si>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</si>
  <si>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</si>
  <si>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</si>
  <si>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</si>
  <si>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</si>
  <si>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</si>
  <si>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</si>
  <si>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</si>
  <si>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</si>
  <si>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</si>
  <si>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</si>
  <si>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</si>
  <si>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</si>
  <si>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</si>
  <si>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</si>
  <si>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</si>
  <si>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</si>
  <si>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</si>
  <si>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</si>
  <si>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</si>
  <si>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</si>
  <si>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</si>
  <si>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</si>
  <si>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</si>
  <si>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</si>
  <si>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</si>
  <si>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</si>
  <si>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</si>
  <si>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</si>
  <si>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</si>
  <si>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</si>
  <si>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</si>
  <si>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</si>
  <si>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</si>
  <si>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</si>
  <si>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</si>
  <si>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</si>
  <si>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</si>
  <si>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</si>
  <si>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</si>
  <si>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</si>
  <si>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</si>
  <si>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</si>
  <si>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</si>
  <si>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</si>
  <si>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</si>
  <si>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</si>
  <si>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</si>
  <si>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</si>
  <si>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</si>
  <si>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</si>
  <si>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</si>
  <si>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</si>
  <si>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</si>
  <si>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</si>
  <si>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</si>
  <si>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</si>
  <si>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</si>
  <si>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</si>
  <si>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</si>
  <si>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</si>
  <si>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</si>
  <si>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</si>
  <si>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</si>
  <si>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</si>
  <si>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</si>
  <si>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</si>
  <si>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</si>
  <si>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</si>
  <si>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</si>
  <si>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</si>
  <si>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</si>
  <si>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</si>
  <si>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</si>
  <si>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</si>
  <si>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</si>
  <si>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</si>
  <si>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</si>
  <si>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</si>
  <si>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</si>
  <si>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</si>
  <si>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</si>
  <si>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</si>
  <si>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</si>
  <si>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</si>
  <si>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</si>
  <si>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</si>
  <si>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</si>
  <si>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</si>
  <si>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</si>
  <si>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</si>
  <si>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</si>
  <si>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</si>
  <si>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</si>
  <si>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</si>
  <si>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</si>
  <si>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</si>
  <si>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</si>
  <si>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</si>
  <si>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</si>
  <si>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</si>
  <si>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</si>
  <si>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</si>
  <si>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</si>
  <si>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</si>
  <si>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</si>
  <si>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</si>
  <si>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</si>
  <si>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</si>
  <si>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</si>
  <si>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</si>
  <si>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</si>
  <si>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</si>
  <si>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</si>
  <si>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</si>
  <si>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</si>
  <si>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</si>
  <si>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</si>
  <si>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</si>
  <si>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</si>
  <si>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</si>
  <si>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</si>
  <si>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</si>
  <si>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</si>
  <si>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</si>
  <si>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</si>
  <si>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</si>
  <si>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</si>
  <si>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</si>
  <si>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</si>
  <si>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</si>
  <si>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</si>
  <si>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</si>
  <si>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</si>
  <si>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</si>
  <si>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</si>
  <si>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</si>
  <si>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</si>
  <si>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</si>
  <si>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</si>
  <si>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</si>
  <si>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</si>
  <si>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</si>
  <si>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</si>
  <si>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</si>
  <si>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</si>
  <si>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</si>
  <si>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</si>
  <si>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</si>
  <si>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</si>
  <si>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</si>
  <si>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</si>
  <si>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</si>
  <si>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</si>
  <si>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</si>
  <si>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</si>
  <si>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</si>
  <si>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</si>
  <si>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</si>
  <si>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</si>
  <si>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</si>
  <si>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</si>
  <si>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</si>
  <si>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</si>
  <si>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</si>
  <si>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</si>
  <si>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</si>
  <si>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</si>
  <si>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</si>
  <si>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</si>
  <si>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</si>
  <si>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</si>
  <si>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</si>
  <si>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</si>
  <si>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</si>
  <si>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</si>
  <si>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</si>
  <si>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</si>
  <si>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</si>
  <si>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</si>
  <si>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</si>
  <si>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</si>
  <si>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</si>
  <si>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</si>
  <si>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</si>
  <si>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</si>
  <si>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</si>
  <si>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</si>
  <si>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</si>
  <si>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</si>
  <si>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</si>
  <si>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</si>
  <si>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</si>
  <si>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</si>
  <si>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</si>
  <si>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</si>
  <si>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</si>
  <si>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</si>
  <si>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</si>
  <si>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</si>
  <si>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</si>
  <si>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</si>
  <si>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</si>
  <si>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</si>
  <si>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</si>
  <si>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</si>
  <si>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</si>
  <si>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</si>
  <si>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</si>
  <si>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</si>
  <si>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</si>
  <si>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</si>
  <si>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</si>
  <si>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</si>
  <si>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</si>
  <si>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</si>
  <si>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</si>
  <si>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</si>
  <si>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</si>
  <si>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</si>
  <si>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</si>
  <si>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</si>
  <si>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</si>
  <si>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</si>
  <si>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</si>
  <si>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</si>
  <si>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</si>
  <si>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</si>
  <si>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</si>
  <si>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</si>
  <si>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</si>
  <si>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</si>
  <si>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</si>
  <si>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</si>
  <si>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</si>
  <si>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</si>
  <si>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</si>
  <si>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</si>
  <si>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</si>
  <si>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</si>
  <si>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</si>
  <si>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</si>
  <si>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</si>
  <si>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</si>
  <si>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</si>
  <si>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</si>
  <si>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</si>
  <si>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</si>
  <si>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</si>
  <si>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</si>
  <si>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</si>
  <si>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</si>
  <si>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</si>
  <si>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</si>
  <si>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</si>
  <si>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</si>
  <si>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</si>
  <si>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</si>
  <si>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</si>
  <si>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</si>
  <si>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</si>
  <si>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</si>
  <si>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</si>
  <si>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</si>
  <si>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</si>
  <si>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</si>
  <si>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</si>
  <si>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</si>
  <si>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</si>
  <si>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</si>
  <si>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</si>
  <si>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</si>
  <si>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</si>
  <si>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</si>
  <si>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</si>
  <si>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</si>
  <si>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</si>
  <si>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</si>
  <si>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</si>
  <si>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</si>
  <si>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</si>
  <si>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</si>
  <si>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</si>
  <si>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</si>
  <si>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</si>
  <si>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</si>
  <si>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</si>
  <si>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</si>
  <si>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</si>
  <si>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</si>
  <si>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</si>
  <si>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</si>
  <si>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</si>
  <si>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</si>
  <si>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</si>
  <si>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</si>
  <si>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</si>
  <si>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</si>
  <si>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</si>
  <si>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</si>
  <si>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</si>
  <si>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</si>
  <si>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</si>
  <si>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</si>
  <si>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</si>
  <si>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</si>
  <si>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</si>
  <si>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</si>
  <si>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</si>
  <si>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</si>
  <si>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</si>
  <si>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</si>
  <si>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</si>
  <si>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</si>
  <si>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</si>
  <si>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</si>
  <si>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</si>
  <si>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</si>
  <si>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</si>
  <si>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</si>
  <si>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</si>
  <si>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</si>
  <si>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</si>
  <si>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</si>
  <si>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</si>
  <si>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</si>
  <si>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</si>
  <si>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</si>
  <si>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</si>
  <si>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</si>
  <si>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</si>
  <si>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</si>
  <si>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</si>
  <si>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</si>
  <si>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</si>
  <si>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</si>
  <si>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</si>
  <si>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</si>
  <si>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</si>
  <si>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</si>
  <si>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</si>
  <si>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</si>
  <si>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</si>
  <si>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</si>
  <si>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</si>
  <si>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</si>
  <si>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</si>
  <si>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</si>
  <si>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</si>
  <si>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</si>
  <si>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</si>
  <si>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</si>
  <si>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</si>
  <si>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</si>
  <si>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</si>
  <si>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</si>
  <si>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</si>
  <si>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</si>
  <si>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</si>
  <si>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</si>
  <si>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</si>
  <si>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</si>
  <si>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</si>
  <si>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</si>
  <si>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</si>
  <si>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</si>
  <si>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</si>
  <si>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</si>
  <si>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</si>
  <si>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</si>
  <si>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</si>
  <si>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</si>
  <si>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</si>
  <si>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</si>
  <si>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</si>
  <si>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</si>
  <si>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</si>
  <si>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</si>
  <si>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</si>
  <si>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</si>
  <si>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</si>
  <si>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</si>
  <si>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</si>
  <si>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</si>
  <si>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</si>
  <si>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</si>
  <si>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</si>
  <si>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</si>
  <si>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</si>
  <si>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</si>
  <si>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</si>
  <si>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</si>
  <si>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</si>
  <si>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</si>
  <si>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</si>
  <si>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</si>
  <si>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</si>
  <si>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</si>
  <si>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</si>
  <si>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</si>
  <si>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</si>
  <si>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</si>
  <si>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</si>
  <si>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</si>
  <si>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</si>
  <si>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</si>
  <si>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</si>
  <si>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</si>
  <si>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</si>
  <si>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</si>
  <si>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</si>
  <si>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</si>
  <si>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</si>
  <si>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</si>
  <si>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</si>
  <si>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</si>
  <si>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</si>
  <si>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</si>
  <si>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</si>
  <si>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</si>
  <si>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</si>
  <si>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</si>
  <si>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</si>
  <si>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</si>
  <si>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</si>
  <si>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</si>
  <si>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</si>
  <si>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</si>
  <si>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</si>
  <si>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</si>
  <si>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</si>
  <si>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</si>
  <si>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</si>
  <si>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</si>
  <si>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</si>
  <si>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</si>
  <si>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</si>
  <si>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</si>
  <si>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</si>
  <si>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</si>
  <si>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</si>
  <si>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</si>
  <si>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</si>
  <si>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</si>
  <si>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</si>
  <si>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</si>
  <si>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</si>
  <si>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</si>
  <si>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</si>
  <si>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</si>
  <si>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</si>
  <si>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</si>
  <si>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</si>
  <si>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</si>
  <si>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</si>
  <si>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</si>
  <si>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</si>
  <si>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</si>
  <si>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</si>
  <si>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</si>
  <si>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</si>
  <si>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</si>
  <si>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</si>
  <si>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</si>
  <si>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</si>
  <si>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</si>
  <si>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</si>
  <si>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</si>
  <si>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</si>
  <si>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</si>
  <si>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</si>
  <si>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</si>
  <si>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</si>
  <si>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</si>
  <si>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</si>
  <si>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</si>
  <si>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</si>
  <si>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</si>
  <si>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</si>
  <si>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</si>
  <si>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</si>
  <si>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</si>
  <si>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</si>
  <si>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</si>
  <si>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</si>
  <si>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</si>
  <si>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</si>
  <si>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</si>
  <si>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</si>
  <si>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</si>
  <si>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</si>
  <si>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</si>
  <si>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</si>
  <si>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</si>
  <si>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</si>
  <si>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</si>
  <si>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</si>
  <si>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</si>
  <si>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</si>
  <si>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</si>
  <si>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</si>
  <si>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</si>
  <si>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</si>
  <si>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</si>
  <si>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</si>
  <si>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</si>
  <si>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</si>
  <si>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</si>
  <si>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</si>
  <si>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</si>
  <si>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</si>
  <si>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</si>
  <si>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</si>
  <si>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</si>
  <si>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</si>
  <si>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</si>
  <si>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</si>
  <si>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</si>
  <si>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</si>
  <si>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</si>
  <si>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</si>
  <si>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</si>
  <si>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</si>
  <si>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</si>
  <si>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</si>
  <si>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</si>
  <si>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</si>
  <si>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</si>
  <si>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</si>
  <si>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</si>
  <si>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</si>
  <si>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</si>
  <si>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</si>
  <si>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</si>
  <si>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</si>
  <si>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</si>
  <si>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</si>
  <si>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</si>
  <si>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</si>
  <si>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</si>
  <si>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</si>
  <si>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</si>
  <si>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</si>
  <si>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</si>
  <si>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</si>
  <si>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</si>
  <si>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</si>
  <si>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</si>
  <si>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</si>
  <si>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</si>
  <si>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</si>
  <si>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</si>
  <si>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</si>
  <si>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</si>
  <si>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</si>
  <si>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</si>
  <si>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</si>
  <si>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</si>
  <si>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</si>
  <si>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</si>
  <si>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</si>
  <si>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</si>
  <si>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</si>
  <si>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</si>
  <si>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</si>
  <si>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</si>
  <si>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</si>
  <si>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</si>
  <si>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</si>
  <si>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</si>
  <si>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</si>
  <si>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</si>
  <si>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</si>
  <si>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</si>
  <si>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</si>
  <si>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</si>
  <si>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</si>
  <si>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</si>
  <si>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</si>
  <si>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</si>
  <si>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</si>
  <si>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</si>
  <si>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</si>
  <si>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</si>
  <si>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</si>
  <si>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</si>
  <si>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</si>
  <si>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</si>
  <si>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</si>
  <si>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</si>
  <si>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</si>
  <si>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</si>
  <si>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</si>
  <si>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</si>
  <si>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</si>
  <si>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</si>
  <si>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</si>
  <si>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</si>
  <si>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</si>
  <si>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</si>
  <si>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</si>
  <si>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</si>
  <si>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</si>
  <si>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</si>
  <si>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</si>
  <si>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</si>
  <si>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</si>
  <si>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</si>
  <si>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</si>
  <si>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</si>
  <si>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</si>
  <si>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</si>
  <si>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</si>
  <si>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</si>
  <si>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</si>
  <si>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</si>
  <si>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</si>
  <si>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</si>
  <si>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</si>
  <si>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</si>
  <si>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</si>
  <si>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</si>
  <si>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</si>
  <si>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</si>
  <si>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</si>
  <si>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</si>
  <si>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</si>
  <si>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</si>
  <si>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</si>
  <si>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</si>
  <si>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</si>
  <si>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</si>
  <si>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</si>
  <si>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</si>
  <si>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</si>
  <si>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</si>
  <si>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</si>
  <si>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</si>
  <si>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</si>
  <si>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</si>
  <si>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</si>
  <si>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</si>
  <si>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</si>
  <si>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</si>
  <si>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</si>
  <si>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</si>
  <si>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</si>
  <si>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</si>
  <si>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</si>
  <si>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</si>
  <si>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</si>
  <si>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</si>
  <si>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</si>
  <si>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</si>
  <si>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</si>
  <si>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</si>
  <si>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</si>
  <si>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</si>
  <si>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</si>
  <si>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</si>
  <si>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</si>
  <si>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</si>
  <si>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</si>
  <si>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</si>
  <si>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</si>
  <si>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</si>
  <si>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</si>
  <si>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</si>
  <si>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</si>
  <si>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</si>
  <si>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</si>
  <si>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</si>
  <si>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</si>
  <si>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</si>
  <si>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</si>
  <si>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</si>
  <si>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</si>
  <si>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</si>
  <si>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</si>
  <si>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</si>
  <si>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</si>
  <si>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</si>
  <si>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</si>
  <si>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</si>
  <si>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</si>
  <si>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</si>
  <si>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</si>
  <si>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</si>
  <si>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</si>
  <si>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</si>
  <si>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</si>
  <si>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</si>
  <si>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</si>
  <si>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</si>
  <si>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</si>
  <si>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</si>
  <si>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</si>
  <si>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</si>
  <si>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</si>
  <si>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</si>
  <si>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</si>
  <si>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</si>
  <si>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</si>
  <si>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</si>
  <si>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</si>
  <si>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</si>
  <si>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</si>
  <si>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</si>
  <si>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</si>
  <si>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</si>
  <si>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</si>
  <si>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</si>
  <si>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</si>
  <si>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</si>
  <si>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</si>
  <si>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</si>
  <si>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</si>
  <si>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</si>
  <si>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</si>
  <si>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</si>
  <si>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</si>
  <si>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</si>
  <si>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</si>
  <si>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</si>
  <si>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</si>
  <si>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</si>
  <si>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</si>
  <si>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</si>
  <si>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</si>
  <si>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</si>
  <si>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</si>
  <si>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</si>
  <si>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</si>
  <si>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</si>
  <si>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</si>
  <si>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</si>
  <si>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</si>
  <si>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</si>
  <si>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</si>
  <si>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</si>
  <si>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</si>
  <si>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</si>
  <si>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</si>
  <si>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</si>
  <si>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</si>
  <si>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</si>
  <si>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</si>
  <si>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</si>
  <si>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</si>
  <si>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</si>
  <si>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</si>
  <si>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</si>
  <si>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</si>
  <si>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</si>
  <si>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</si>
  <si>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</si>
  <si>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</si>
  <si>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</si>
  <si>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</si>
  <si>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</si>
  <si>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</si>
  <si>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</si>
  <si>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</si>
  <si>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</si>
  <si>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</si>
  <si>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</si>
  <si>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</si>
  <si>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</si>
  <si>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</si>
  <si>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</si>
  <si>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</si>
  <si>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</si>
  <si>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</si>
  <si>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</si>
  <si>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</si>
  <si>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</si>
  <si>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</si>
  <si>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</si>
  <si>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</si>
  <si>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</si>
  <si>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</si>
  <si>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</si>
  <si>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</si>
  <si>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</si>
  <si>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</si>
  <si>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</si>
  <si>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</si>
  <si>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</si>
  <si>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</si>
  <si>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</si>
  <si>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</si>
  <si>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</si>
  <si>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</si>
  <si>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</si>
  <si>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</si>
  <si>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</si>
  <si>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</si>
  <si>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</si>
  <si>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</si>
  <si>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</si>
  <si>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</si>
  <si>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</si>
  <si>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</si>
  <si>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</si>
  <si>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</si>
  <si>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</si>
  <si>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</si>
  <si>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</si>
  <si>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</si>
  <si>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</si>
  <si>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</si>
  <si>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</si>
  <si>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</si>
  <si>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</si>
  <si>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</si>
  <si>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</si>
  <si>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</si>
  <si>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</si>
  <si>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</si>
  <si>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</si>
  <si>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</si>
  <si>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</si>
  <si>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</si>
  <si>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</si>
  <si>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</si>
  <si>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</si>
  <si>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</si>
  <si>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</si>
  <si>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</si>
  <si>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</si>
  <si>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</si>
  <si>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</si>
  <si>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</si>
  <si>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</si>
  <si>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</si>
  <si>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</si>
  <si>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</si>
  <si>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</si>
  <si>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</si>
  <si>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</si>
  <si>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</si>
  <si>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</si>
  <si>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</si>
  <si>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</si>
  <si>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</si>
  <si>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</si>
  <si>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</si>
  <si>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</si>
  <si>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</si>
  <si>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</si>
  <si>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</si>
  <si>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</si>
  <si>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</si>
  <si>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</si>
  <si>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</si>
  <si>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</si>
  <si>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</si>
  <si>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</si>
  <si>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</si>
  <si>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</si>
  <si>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</si>
  <si>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</si>
  <si>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</si>
  <si>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</si>
  <si>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</si>
  <si>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</si>
  <si>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</si>
  <si>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</si>
  <si>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</si>
  <si>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</si>
  <si>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</si>
  <si>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</si>
  <si>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</si>
  <si>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</si>
  <si>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</si>
  <si>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</si>
  <si>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</si>
  <si>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</si>
  <si>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</si>
  <si>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</si>
  <si>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</si>
  <si>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</si>
  <si>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</si>
  <si>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</si>
  <si>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</si>
  <si>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</si>
  <si>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</si>
  <si>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</si>
  <si>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</si>
  <si>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</si>
  <si>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</si>
  <si>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</si>
  <si>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</si>
  <si>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</si>
  <si>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</si>
  <si>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</si>
  <si>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</si>
  <si>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</si>
  <si>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</si>
  <si>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</si>
  <si>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</si>
  <si>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</si>
  <si>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</si>
  <si>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</si>
  <si>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</si>
  <si>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</si>
  <si>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</si>
  <si>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</si>
  <si>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</si>
  <si>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</si>
  <si>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</si>
  <si>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</si>
  <si>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</si>
  <si>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</si>
  <si>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</si>
  <si>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</si>
  <si>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</si>
  <si>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</si>
  <si>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</si>
  <si>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</si>
  <si>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</si>
  <si>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</si>
  <si>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</si>
  <si>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</si>
  <si>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</si>
  <si>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</si>
  <si>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</si>
  <si>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</si>
  <si>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</si>
  <si>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</si>
  <si>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</si>
  <si>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</si>
  <si>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</si>
  <si>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</si>
  <si>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</si>
  <si>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</si>
  <si>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</si>
  <si>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</si>
  <si>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</si>
  <si>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</si>
  <si>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</si>
  <si>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</si>
  <si>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</si>
  <si>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</si>
  <si>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</si>
  <si>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</si>
  <si>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</si>
  <si>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</si>
  <si>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</si>
  <si>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</si>
  <si>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</si>
  <si>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</si>
  <si>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</si>
  <si>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</si>
  <si>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</si>
  <si>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</si>
  <si>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</si>
  <si>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</si>
  <si>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</si>
  <si>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</si>
  <si>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</si>
  <si>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</si>
  <si>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</si>
  <si>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</si>
  <si>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</si>
  <si>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</si>
  <si>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</si>
  <si>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</si>
  <si>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</si>
  <si>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</si>
  <si>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</si>
  <si>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</si>
  <si>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</si>
  <si>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</si>
  <si>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</si>
  <si>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</si>
  <si>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</si>
  <si>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</si>
  <si>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</si>
  <si>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</si>
  <si>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</si>
  <si>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</si>
  <si>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</si>
  <si>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</si>
  <si>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</si>
  <si>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</si>
  <si>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</si>
  <si>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</si>
  <si>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</si>
  <si>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</si>
  <si>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</si>
  <si>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</si>
  <si>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</si>
  <si>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</si>
  <si>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</si>
  <si>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</si>
  <si>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</si>
  <si>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</si>
  <si>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</si>
  <si>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</si>
  <si>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</si>
  <si>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</si>
  <si>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</si>
  <si>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</si>
  <si>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</si>
  <si>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</si>
  <si>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</si>
  <si>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</si>
  <si>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</si>
  <si>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</si>
  <si>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</si>
  <si>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</si>
  <si>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</si>
  <si>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</si>
  <si>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</si>
  <si>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</si>
  <si>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</si>
  <si>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</si>
  <si>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</si>
  <si>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</si>
  <si>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</si>
  <si>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</si>
  <si>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</si>
  <si>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</si>
  <si>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</si>
  <si>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</si>
  <si>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</si>
  <si>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</si>
  <si>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</si>
  <si>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</si>
  <si>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</si>
  <si>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</si>
  <si>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</si>
  <si>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</si>
  <si>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</si>
  <si>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</si>
  <si>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</si>
  <si>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</si>
  <si>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</si>
  <si>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</si>
  <si>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</si>
  <si>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</si>
  <si>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</si>
  <si>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</si>
  <si>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</si>
  <si>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</si>
  <si>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</si>
  <si>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</si>
  <si>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</si>
  <si>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</si>
  <si>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</si>
  <si>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</si>
  <si>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</si>
  <si>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</si>
  <si>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</si>
  <si>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</si>
  <si>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</si>
  <si>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</si>
  <si>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</si>
  <si>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</si>
  <si>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</si>
  <si>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</si>
  <si>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</si>
  <si>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</si>
  <si>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</si>
  <si>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</si>
  <si>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</si>
  <si>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</si>
  <si>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</si>
  <si>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</si>
  <si>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</si>
  <si>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</si>
  <si>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</si>
  <si>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</si>
  <si>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</si>
  <si>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</si>
  <si>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</si>
  <si>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</si>
  <si>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</si>
  <si>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</si>
  <si>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</si>
  <si>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</si>
  <si>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</si>
  <si>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</si>
  <si>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</si>
  <si>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</si>
  <si>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</si>
  <si>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</si>
  <si>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</si>
  <si>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</si>
  <si>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</si>
  <si>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</si>
  <si>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</si>
  <si>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</si>
  <si>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</si>
  <si>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</si>
  <si>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</si>
  <si>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</si>
  <si>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</si>
  <si>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</si>
  <si>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</si>
  <si>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</si>
  <si>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</si>
  <si>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</si>
  <si>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</si>
  <si>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</si>
  <si>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</si>
  <si>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</si>
  <si>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</si>
  <si>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</si>
  <si>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</si>
  <si>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</si>
  <si>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</si>
  <si>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</si>
  <si>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</si>
  <si>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</si>
  <si>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</si>
  <si>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</si>
  <si>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</si>
  <si>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</si>
  <si>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</si>
  <si>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</si>
  <si>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</si>
  <si>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</si>
  <si>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</si>
  <si>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</si>
  <si>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</si>
  <si>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</si>
  <si>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</si>
  <si>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</si>
  <si>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</si>
  <si>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</si>
  <si>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</si>
  <si>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</si>
  <si>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</si>
  <si>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</si>
  <si>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</si>
  <si>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</si>
  <si>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</si>
  <si>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</si>
  <si>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</si>
  <si>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</si>
  <si>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</si>
  <si>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</si>
  <si>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</si>
  <si>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</si>
  <si>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</si>
  <si>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</si>
  <si>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</si>
  <si>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</si>
  <si>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</si>
  <si>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</si>
  <si>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</si>
  <si>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</si>
  <si>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</si>
  <si>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</si>
  <si>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</si>
  <si>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</si>
  <si>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</si>
  <si>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</si>
  <si>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</si>
  <si>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</si>
  <si>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</si>
  <si>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</si>
  <si>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</si>
  <si>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</si>
  <si>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</si>
  <si>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</si>
  <si>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</si>
  <si>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</si>
  <si>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</si>
  <si>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</si>
  <si>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</si>
  <si>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</si>
  <si>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</si>
  <si>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</si>
  <si>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</si>
  <si>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</si>
  <si>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</si>
  <si>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</si>
  <si>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</si>
  <si>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</si>
  <si>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</si>
  <si>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</si>
  <si>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</si>
  <si>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</si>
  <si>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</si>
  <si>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</si>
  <si>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</si>
  <si>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</si>
  <si>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</si>
  <si>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</si>
  <si>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</si>
  <si>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</si>
  <si>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</si>
  <si>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</si>
  <si>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</si>
  <si>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</si>
  <si>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</si>
  <si>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</si>
  <si>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</si>
  <si>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</si>
  <si>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</si>
  <si>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</si>
  <si>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</si>
  <si>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</si>
  <si>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</si>
  <si>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</si>
  <si>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</si>
  <si>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</si>
  <si>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</si>
  <si>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</si>
  <si>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</si>
  <si>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</si>
  <si>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</si>
  <si>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</si>
  <si>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</si>
  <si>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</si>
  <si>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</si>
  <si>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</si>
  <si>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</si>
  <si>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</si>
  <si>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</si>
  <si>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</si>
  <si>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</si>
  <si>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</si>
  <si>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</si>
  <si>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</si>
  <si>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</si>
  <si>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</si>
  <si>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</si>
  <si>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</si>
  <si>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</si>
  <si>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</si>
  <si>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</si>
  <si>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</si>
  <si>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</si>
  <si>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</si>
  <si>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</si>
  <si>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</si>
  <si>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</si>
  <si>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</si>
  <si>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</si>
  <si>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</si>
  <si>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</si>
  <si>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</si>
  <si>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</si>
  <si>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</si>
  <si>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</si>
  <si>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</si>
  <si>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</si>
  <si>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</si>
  <si>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</si>
  <si>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</si>
  <si>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</si>
  <si>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</si>
  <si>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</si>
  <si>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</si>
  <si>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</si>
  <si>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</si>
  <si>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</si>
  <si>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</si>
  <si>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</si>
  <si>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</si>
  <si>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</si>
  <si>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</si>
  <si>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</si>
  <si>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</si>
  <si>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</si>
  <si>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</si>
  <si>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</si>
  <si>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</si>
  <si>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</si>
  <si>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</si>
  <si>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</si>
  <si>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</si>
  <si>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</si>
  <si>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</si>
  <si>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</si>
  <si>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</si>
  <si>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</si>
  <si>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</si>
  <si>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</si>
  <si>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</si>
  <si>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</si>
  <si>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</si>
  <si>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</si>
  <si>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</si>
  <si>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</si>
  <si>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</si>
  <si>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</si>
  <si>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</si>
  <si>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</si>
  <si>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</si>
  <si>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</si>
  <si>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</si>
  <si>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</si>
  <si>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</si>
  <si>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</si>
  <si>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</si>
  <si>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</si>
  <si>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</si>
  <si>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</si>
  <si>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</si>
  <si>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</si>
  <si>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</si>
  <si>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</si>
  <si>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</si>
  <si>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</si>
  <si>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</si>
  <si>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</si>
  <si>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</si>
  <si>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</si>
  <si>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</si>
  <si>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</si>
  <si>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</si>
  <si>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</si>
  <si>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</si>
  <si>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</si>
  <si>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</si>
  <si>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</si>
  <si>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</si>
  <si>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</si>
  <si>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</si>
  <si>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</si>
  <si>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</si>
  <si>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</si>
  <si>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</si>
  <si>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</si>
  <si>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</si>
  <si>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</si>
  <si>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</si>
  <si>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</si>
  <si>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</si>
  <si>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</si>
  <si>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</si>
  <si>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</si>
  <si>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</si>
  <si>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</si>
  <si>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</si>
  <si>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</si>
  <si>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</si>
  <si>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</si>
  <si>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</si>
  <si>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</si>
  <si>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</si>
  <si>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</si>
  <si>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</si>
  <si>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</si>
  <si>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</si>
  <si>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</si>
  <si>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</si>
  <si>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</si>
  <si>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</si>
  <si>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</si>
  <si>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</si>
  <si>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</si>
  <si>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</si>
  <si>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</si>
  <si>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</si>
  <si>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</si>
  <si>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</si>
  <si>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</si>
  <si>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</si>
  <si>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</si>
  <si>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</si>
  <si>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</si>
  <si>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</si>
  <si>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</si>
  <si>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</si>
  <si>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</si>
  <si>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</si>
  <si>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</si>
  <si>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</si>
  <si>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</si>
  <si>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</si>
  <si>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</si>
  <si>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</si>
  <si>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</si>
  <si>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</si>
  <si>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</si>
  <si>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</si>
  <si>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</si>
  <si>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</si>
  <si>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</si>
  <si>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</si>
  <si>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</si>
  <si>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</si>
  <si>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</si>
  <si>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</si>
  <si>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</si>
  <si>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</si>
  <si>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</si>
  <si>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</si>
  <si>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</si>
  <si>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</si>
  <si>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</si>
  <si>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</si>
  <si>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</si>
  <si>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</si>
  <si>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</si>
  <si>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</si>
  <si>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</si>
  <si>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</si>
  <si>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</si>
  <si>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</si>
  <si>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</si>
  <si>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</si>
  <si>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</si>
  <si>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</si>
  <si>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</si>
  <si>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</si>
  <si>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</si>
  <si>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</si>
  <si>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</si>
  <si>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</si>
  <si>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</si>
  <si>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</si>
  <si>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</si>
  <si>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</si>
  <si>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</si>
  <si>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</si>
  <si>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</si>
  <si>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</si>
  <si>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</si>
  <si>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</si>
  <si>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</si>
  <si>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</si>
  <si>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</si>
  <si>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</si>
  <si>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</si>
  <si>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</si>
  <si>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</si>
  <si>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</si>
  <si>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</si>
  <si>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</si>
  <si>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</si>
  <si>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</si>
  <si>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</si>
  <si>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</si>
  <si>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</si>
  <si>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</si>
  <si>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</si>
  <si>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</si>
  <si>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</si>
  <si>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</si>
  <si>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</si>
  <si>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</si>
  <si>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</si>
  <si>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</si>
  <si>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</si>
  <si>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</si>
  <si>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</si>
  <si>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</si>
  <si>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</si>
  <si>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</si>
  <si>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</si>
  <si>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</si>
  <si>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</si>
  <si>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</si>
  <si>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</si>
  <si>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</si>
  <si>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</si>
  <si>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</si>
  <si>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</si>
  <si>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</si>
  <si>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</si>
  <si>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</si>
  <si>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</si>
  <si>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</si>
  <si>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</si>
  <si>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</si>
  <si>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</si>
  <si>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</si>
  <si>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</si>
  <si>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</si>
  <si>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</si>
  <si>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</si>
  <si>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</si>
  <si>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</si>
  <si>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</si>
  <si>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</si>
  <si>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</si>
  <si>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</si>
  <si>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</si>
  <si>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</si>
  <si>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</si>
  <si>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</si>
  <si>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</si>
  <si>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</si>
  <si>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</si>
  <si>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</si>
  <si>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</si>
  <si>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</si>
  <si>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</si>
  <si>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</si>
  <si>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</si>
  <si>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</si>
  <si>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</si>
  <si>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</si>
  <si>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</si>
  <si>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</si>
  <si>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</si>
  <si>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</si>
  <si>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</si>
  <si>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</si>
  <si>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</si>
  <si>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</si>
  <si>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</si>
  <si>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</si>
  <si>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</si>
  <si>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</si>
  <si>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</si>
  <si>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</si>
  <si>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</si>
  <si>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</si>
  <si>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</si>
  <si>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</si>
  <si>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</si>
  <si>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</si>
  <si>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</si>
  <si>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</si>
  <si>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</si>
  <si>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</si>
  <si>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</si>
  <si>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</si>
  <si>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</si>
  <si>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</si>
  <si>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</si>
  <si>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</si>
  <si>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</si>
  <si>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</si>
  <si>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</si>
  <si>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</si>
  <si>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</si>
  <si>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</si>
  <si>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</si>
  <si>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</si>
  <si>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</si>
  <si>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</si>
  <si>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</si>
  <si>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</si>
  <si>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</si>
  <si>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</si>
  <si>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</si>
  <si>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</si>
  <si>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</si>
  <si>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</si>
  <si>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</si>
  <si>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</si>
  <si>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</si>
  <si>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</si>
  <si>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</si>
  <si>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</si>
  <si>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</si>
  <si>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</si>
  <si>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</si>
  <si>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</si>
  <si>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</si>
  <si>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</si>
  <si>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</si>
  <si>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</si>
  <si>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</si>
  <si>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</si>
  <si>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</si>
  <si>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</si>
  <si>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</si>
  <si>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</si>
  <si>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</si>
  <si>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</si>
  <si>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</si>
  <si>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</si>
  <si>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</si>
  <si>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</si>
  <si>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</si>
  <si>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</si>
  <si>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</si>
  <si>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</si>
  <si>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</si>
  <si>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</si>
  <si>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</si>
  <si>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</si>
  <si>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</si>
  <si>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</si>
  <si>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</si>
  <si>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</si>
  <si>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</si>
  <si>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</si>
  <si>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</si>
  <si>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</si>
  <si>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</si>
  <si>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</si>
  <si>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</si>
  <si>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</si>
  <si>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</si>
  <si>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</si>
  <si>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</si>
  <si>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</si>
  <si>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</si>
  <si>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</si>
  <si>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</si>
  <si>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</si>
  <si>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</si>
  <si>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</si>
  <si>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</si>
  <si>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</si>
  <si>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</si>
  <si>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</si>
  <si>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</si>
  <si>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</si>
  <si>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</si>
  <si>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</si>
  <si>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</si>
  <si>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</si>
  <si>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</si>
  <si>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</si>
  <si>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</si>
  <si>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</si>
  <si>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</si>
  <si>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</si>
  <si>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</si>
  <si>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</si>
  <si>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</si>
  <si>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</si>
  <si>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</si>
  <si>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</si>
  <si>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</si>
  <si>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</si>
  <si>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</si>
  <si>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</si>
  <si>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</si>
  <si>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</si>
  <si>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</si>
  <si>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</si>
  <si>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</si>
  <si>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</si>
  <si>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</si>
  <si>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</si>
  <si>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</si>
  <si>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</si>
  <si>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</si>
  <si>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</si>
  <si>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</si>
  <si>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</si>
  <si>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</si>
  <si>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</si>
  <si>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</si>
  <si>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</si>
  <si>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</si>
  <si>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</si>
  <si>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</si>
  <si>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</si>
  <si>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</si>
  <si>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</si>
  <si>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</si>
  <si>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</si>
  <si>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</si>
  <si>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</si>
  <si>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</si>
  <si>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</si>
  <si>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</si>
  <si>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</si>
  <si>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</si>
  <si>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</si>
  <si>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</si>
  <si>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</si>
  <si>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</si>
  <si>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</si>
  <si>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</si>
  <si>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</si>
  <si>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</si>
  <si>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</si>
  <si>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</si>
  <si>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</si>
  <si>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</si>
  <si>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</si>
  <si>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</si>
  <si>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</si>
  <si>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</si>
  <si>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</si>
  <si>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</si>
  <si>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</si>
  <si>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</si>
  <si>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</si>
  <si>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</si>
  <si>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</si>
  <si>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</si>
  <si>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</si>
  <si>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</si>
  <si>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</si>
  <si>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</si>
  <si>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</si>
  <si>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</si>
  <si>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</si>
  <si>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</si>
  <si>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</si>
  <si>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</si>
  <si>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</si>
  <si>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</si>
  <si>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</si>
  <si>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</si>
  <si>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</si>
  <si>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</si>
  <si>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</si>
  <si>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</si>
  <si>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</si>
  <si>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</si>
  <si>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</si>
  <si>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</si>
  <si>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</si>
  <si>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</si>
  <si>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</si>
  <si>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</si>
  <si>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</si>
  <si>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</si>
  <si>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</si>
  <si>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</si>
  <si>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</si>
  <si>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</si>
  <si>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</si>
  <si>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</si>
  <si>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</si>
  <si>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</si>
  <si>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</si>
  <si>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</si>
  <si>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</si>
  <si>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</si>
  <si>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</si>
  <si>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</si>
  <si>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</si>
  <si>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</si>
  <si>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</si>
  <si>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</si>
  <si>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</si>
  <si>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</si>
  <si>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</si>
  <si>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</si>
  <si>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</si>
  <si>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</si>
  <si>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</si>
  <si>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</si>
  <si>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</si>
  <si>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</si>
  <si>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</si>
  <si>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</si>
  <si>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</si>
  <si>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</si>
  <si>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</si>
  <si>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</si>
  <si>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</si>
  <si>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</si>
  <si>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</si>
  <si>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</si>
  <si>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</si>
  <si>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</si>
  <si>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</si>
  <si>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</si>
  <si>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</si>
  <si>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</si>
  <si>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</si>
  <si>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</si>
  <si>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</si>
  <si>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</si>
  <si>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</si>
  <si>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</si>
  <si>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</si>
  <si>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</si>
  <si>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</si>
  <si>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</si>
  <si>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</si>
  <si>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</si>
  <si>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</si>
  <si>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</si>
  <si>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</si>
  <si>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</si>
  <si>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</si>
  <si>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</si>
  <si>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</si>
  <si>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</si>
  <si>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</si>
  <si>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</si>
  <si>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</si>
  <si>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</si>
  <si>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</si>
  <si>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</si>
  <si>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</si>
  <si>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</si>
  <si>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</si>
  <si>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</si>
  <si>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</si>
  <si>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</si>
  <si>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</si>
  <si>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</si>
  <si>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</si>
  <si>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</si>
  <si>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</si>
  <si>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</si>
  <si>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</si>
  <si>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</si>
  <si>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</si>
  <si>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</si>
  <si>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</si>
  <si>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</si>
  <si>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</si>
  <si>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</si>
  <si>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</si>
  <si>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</si>
  <si>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</si>
  <si>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</si>
  <si>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</si>
  <si>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</si>
  <si>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</si>
  <si>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</si>
  <si>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</si>
  <si>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</si>
  <si>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</si>
  <si>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</si>
  <si>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</si>
  <si>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</si>
  <si>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</si>
  <si>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</si>
  <si>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</si>
  <si>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</si>
  <si>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</si>
  <si>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</si>
  <si>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</si>
  <si>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</si>
  <si>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</si>
  <si>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</si>
  <si>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</si>
  <si>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</si>
  <si>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</si>
  <si>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</si>
  <si>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</si>
  <si>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</si>
  <si>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</si>
  <si>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</si>
  <si>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</si>
  <si>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</si>
  <si>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</si>
  <si>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</si>
  <si>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</si>
  <si>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</si>
  <si>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</si>
  <si>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</si>
  <si>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</si>
  <si>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</si>
  <si>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</si>
  <si>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</si>
  <si>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</si>
  <si>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</si>
  <si>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</si>
  <si>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</si>
  <si>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</si>
  <si>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</si>
  <si>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</si>
  <si>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</si>
  <si>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</si>
  <si>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</si>
  <si>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</si>
  <si>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</si>
  <si>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</si>
  <si>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</si>
  <si>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</si>
  <si>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</si>
  <si>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</si>
  <si>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</si>
  <si>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</si>
  <si>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</si>
  <si>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</si>
  <si>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</si>
  <si>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</si>
  <si>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</si>
  <si>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</si>
  <si>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</si>
  <si>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</si>
  <si>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</si>
  <si>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</si>
  <si>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</si>
  <si>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</si>
  <si>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</si>
  <si>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</si>
  <si>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</si>
  <si>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</si>
  <si>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</si>
  <si>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</si>
  <si>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</si>
  <si>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</si>
  <si>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</si>
  <si>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</si>
  <si>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</si>
  <si>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</si>
  <si>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</si>
  <si>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</si>
  <si>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</si>
  <si>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</si>
  <si>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</si>
  <si>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</si>
  <si>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</si>
  <si>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</si>
  <si>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</si>
  <si>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</si>
  <si>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</si>
  <si>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</si>
  <si>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</si>
  <si>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</si>
  <si>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</si>
  <si>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</si>
  <si>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</si>
  <si>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</si>
  <si>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</si>
  <si>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</si>
  <si>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</si>
  <si>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</si>
  <si>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</si>
  <si>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</si>
  <si>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</si>
  <si>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</si>
  <si>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</si>
  <si>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</si>
  <si>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</si>
  <si>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</si>
  <si>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</si>
  <si>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</si>
  <si>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</si>
  <si>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</si>
  <si>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</si>
  <si>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</si>
  <si>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</si>
  <si>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</si>
  <si>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</si>
  <si>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</si>
  <si>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</si>
  <si>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</si>
  <si>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</si>
  <si>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</si>
  <si>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</si>
  <si>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</si>
  <si>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</si>
  <si>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</si>
  <si>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</si>
  <si>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</si>
  <si>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</si>
  <si>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</si>
  <si>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</si>
  <si>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</si>
  <si>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</si>
  <si>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</si>
  <si>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</si>
  <si>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</si>
  <si>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</si>
  <si>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</si>
  <si>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</si>
  <si>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</si>
  <si>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</si>
  <si>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</si>
  <si>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</si>
  <si>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</si>
  <si>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</si>
  <si>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</si>
  <si>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</si>
  <si>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</si>
  <si>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</si>
  <si>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</si>
  <si>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</si>
  <si>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</si>
  <si>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</si>
  <si>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</si>
  <si>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</si>
  <si>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</si>
  <si>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</si>
  <si>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</si>
  <si>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</si>
  <si>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</si>
  <si>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</si>
  <si>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</si>
  <si>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</si>
  <si>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</si>
  <si>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</si>
  <si>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</si>
  <si>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</si>
  <si>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</si>
  <si>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</si>
  <si>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</si>
  <si>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</si>
  <si>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</si>
  <si>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</si>
  <si>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</si>
  <si>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</si>
  <si>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</si>
  <si>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</si>
  <si>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</si>
  <si>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</si>
  <si>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</si>
  <si>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</si>
  <si>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</si>
  <si>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</si>
  <si>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</si>
  <si>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</si>
  <si>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</si>
  <si>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</si>
  <si>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</si>
  <si>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</si>
  <si>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</si>
  <si>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</si>
  <si>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</si>
  <si>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</si>
  <si>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</si>
  <si>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</si>
  <si>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</si>
  <si>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</si>
  <si>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</si>
  <si>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</si>
  <si>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</si>
  <si>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</si>
  <si>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</si>
  <si>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</si>
  <si>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</si>
  <si>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</si>
  <si>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</si>
  <si>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</si>
  <si>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</si>
  <si>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</si>
  <si>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</si>
  <si>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</si>
  <si>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</si>
  <si>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</si>
  <si>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</si>
  <si>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</si>
  <si>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</si>
  <si>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</si>
  <si>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</si>
  <si>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</si>
  <si>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</si>
  <si>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</si>
  <si>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</si>
  <si>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</si>
  <si>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</si>
  <si>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</si>
  <si>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</si>
  <si>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</si>
  <si>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</si>
  <si>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</si>
  <si>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</si>
  <si>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</si>
  <si>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</si>
  <si>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</si>
  <si>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</si>
  <si>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</si>
  <si>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</si>
  <si>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</si>
  <si>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</si>
  <si>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</si>
  <si>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</si>
  <si>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</si>
  <si>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</si>
  <si>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</si>
  <si>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</si>
  <si>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</si>
  <si>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</si>
  <si>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</si>
  <si>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</si>
  <si>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</si>
  <si>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</si>
  <si>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</si>
  <si>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</si>
  <si>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</si>
  <si>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</si>
  <si>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</si>
  <si>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</si>
  <si>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</si>
  <si>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</si>
  <si>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</si>
  <si>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</si>
  <si>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</si>
  <si>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</si>
  <si>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</si>
  <si>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</si>
  <si>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</si>
  <si>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</si>
  <si>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</si>
  <si>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</si>
  <si>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</si>
  <si>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</si>
  <si>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</si>
  <si>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</si>
  <si>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</si>
  <si>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</si>
  <si>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</si>
  <si>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</si>
  <si>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</si>
  <si>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</si>
  <si>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</si>
  <si>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</si>
  <si>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</si>
  <si>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</si>
  <si>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</si>
  <si>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</si>
  <si>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</si>
  <si>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</si>
  <si>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</si>
  <si>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</si>
  <si>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</si>
  <si>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</si>
  <si>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</si>
  <si>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</si>
  <si>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</si>
  <si>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</si>
  <si>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</si>
  <si>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</si>
  <si>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</si>
  <si>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</si>
  <si>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</si>
  <si>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</si>
  <si>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</si>
  <si>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</si>
  <si>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</si>
  <si>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</si>
  <si>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</si>
  <si>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</si>
  <si>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</si>
  <si>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</si>
  <si>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</si>
  <si>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</si>
  <si>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</si>
  <si>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</si>
  <si>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</si>
  <si>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</si>
  <si>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</si>
  <si>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</si>
  <si>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</si>
  <si>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</si>
  <si>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</si>
  <si>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</si>
  <si>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</si>
  <si>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</si>
  <si>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</si>
  <si>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</si>
  <si>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</si>
  <si>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</si>
  <si>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</si>
  <si>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</si>
  <si>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</si>
  <si>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</si>
  <si>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</si>
  <si>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</si>
  <si>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</si>
  <si>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</si>
  <si>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</si>
  <si>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</si>
  <si>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</si>
  <si>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</si>
  <si>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</si>
  <si>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</si>
  <si>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</si>
  <si>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</si>
  <si>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</si>
  <si>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</si>
  <si>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</si>
  <si>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</si>
  <si>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</si>
  <si>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</si>
  <si>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</si>
  <si>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</si>
  <si>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</si>
  <si>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</si>
  <si>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</si>
  <si>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</si>
  <si>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</si>
  <si>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</si>
  <si>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</si>
  <si>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</si>
  <si>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</si>
  <si>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</si>
  <si>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</si>
  <si>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</si>
  <si>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</si>
  <si>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</si>
  <si>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</si>
  <si>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</si>
  <si>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</si>
  <si>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</si>
  <si>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</si>
  <si>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</si>
  <si>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</si>
  <si>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</si>
  <si>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</si>
  <si>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</si>
  <si>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</si>
  <si>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</si>
  <si>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</si>
  <si>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</si>
  <si>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</si>
  <si>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</si>
  <si>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</si>
  <si>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</si>
  <si>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</si>
  <si>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</si>
  <si>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</si>
  <si>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</si>
  <si>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</si>
  <si>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</si>
  <si>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</si>
  <si>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</si>
  <si>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</si>
  <si>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</si>
  <si>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</si>
  <si>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</si>
  <si>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</si>
  <si>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</si>
  <si>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</si>
  <si>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</si>
  <si>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</si>
  <si>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</si>
  <si>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</si>
  <si>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</si>
  <si>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</si>
  <si>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</si>
  <si>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</si>
  <si>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</si>
  <si>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</si>
  <si>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</si>
  <si>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</si>
  <si>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</si>
  <si>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</si>
  <si>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</si>
  <si>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</si>
  <si>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</si>
  <si>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</si>
  <si>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</si>
  <si>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</si>
  <si>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</si>
  <si>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</si>
  <si>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</si>
  <si>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</si>
  <si>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</si>
  <si>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</si>
  <si>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</si>
  <si>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</si>
  <si>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</si>
  <si>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</si>
  <si>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</si>
  <si>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</si>
  <si>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</si>
  <si>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</si>
  <si>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</si>
  <si>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</si>
  <si>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</si>
  <si>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</si>
  <si>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</si>
  <si>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</si>
  <si>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</si>
  <si>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</si>
  <si>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</si>
  <si>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</si>
  <si>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</si>
  <si>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</si>
  <si>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</si>
  <si>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</si>
  <si>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</si>
  <si>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</si>
  <si>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</si>
  <si>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</si>
  <si>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</si>
  <si>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</si>
  <si>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</si>
  <si>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</si>
  <si>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</si>
  <si>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</si>
  <si>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</si>
  <si>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</si>
  <si>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</si>
  <si>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</si>
  <si>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</si>
  <si>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</si>
  <si>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</si>
  <si>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</si>
  <si>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</si>
  <si>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</si>
  <si>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</si>
  <si>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</si>
  <si>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</si>
  <si>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</si>
  <si>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</si>
  <si>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</si>
  <si>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</si>
  <si>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</si>
  <si>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</si>
  <si>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</si>
  <si>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</si>
  <si>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</si>
  <si>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</si>
  <si>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</si>
  <si>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</si>
  <si>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</si>
  <si>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</si>
  <si>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</si>
  <si>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</si>
  <si>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</si>
  <si>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</si>
  <si>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</si>
  <si>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</si>
  <si>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</si>
  <si>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</si>
  <si>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</si>
  <si>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</si>
  <si>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</si>
  <si>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</si>
  <si>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</si>
  <si>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</si>
  <si>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</si>
  <si>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</si>
  <si>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</si>
  <si>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</si>
  <si>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</si>
  <si>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</si>
  <si>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</si>
  <si>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</si>
  <si>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</si>
  <si>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</si>
  <si>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</si>
  <si>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</si>
  <si>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</si>
  <si>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</si>
  <si>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</si>
  <si>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</si>
  <si>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</si>
  <si>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</si>
  <si>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</si>
  <si>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</si>
  <si>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</si>
  <si>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</si>
  <si>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</si>
  <si>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</si>
  <si>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</si>
  <si>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</si>
  <si>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</si>
  <si>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</si>
  <si>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</si>
  <si>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</si>
  <si>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</si>
  <si>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</si>
  <si>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</si>
  <si>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</si>
  <si>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</si>
  <si>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</si>
  <si>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</si>
  <si>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</si>
  <si>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</si>
  <si>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</si>
  <si>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</si>
  <si>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</si>
  <si>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</si>
  <si>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</si>
  <si>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</si>
  <si>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</si>
  <si>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</si>
  <si>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</si>
  <si>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</si>
  <si>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</si>
  <si>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</si>
  <si>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</si>
  <si>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</si>
  <si>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</si>
  <si>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</si>
  <si>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</si>
  <si>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</si>
  <si>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</si>
  <si>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</si>
  <si>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</si>
  <si>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</si>
  <si>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</si>
  <si>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</si>
  <si>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</si>
  <si>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</si>
  <si>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</si>
  <si>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</si>
  <si>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</si>
  <si>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</si>
  <si>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</si>
  <si>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</si>
  <si>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</si>
  <si>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</si>
  <si>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</si>
  <si>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</si>
  <si>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</si>
  <si>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</si>
  <si>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</si>
  <si>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</si>
  <si>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</si>
  <si>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</si>
  <si>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</si>
  <si>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</si>
  <si>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</si>
  <si>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</si>
  <si>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</si>
  <si>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</si>
  <si>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</si>
  <si>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</si>
  <si>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</si>
  <si>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</si>
  <si>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</si>
  <si>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</si>
  <si>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</si>
  <si>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</si>
  <si>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</si>
  <si>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</si>
  <si>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</si>
  <si>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</si>
  <si>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</si>
  <si>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</si>
  <si>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</si>
  <si>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</si>
  <si>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</si>
  <si>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</si>
  <si>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</si>
  <si>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</si>
  <si>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</si>
  <si>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</si>
  <si>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</si>
  <si>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</si>
  <si>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</si>
  <si>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</si>
  <si>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</si>
  <si>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</si>
  <si>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</si>
  <si>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</si>
  <si>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</si>
  <si>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</si>
  <si>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</si>
  <si>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</si>
  <si>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</si>
  <si>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</si>
  <si>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</si>
  <si>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</si>
  <si>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</si>
  <si>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</si>
  <si>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</si>
  <si>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</si>
  <si>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</si>
  <si>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</si>
  <si>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</si>
  <si>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</si>
  <si>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</si>
  <si>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</si>
  <si>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</si>
  <si>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</si>
  <si>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</si>
  <si>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</si>
  <si>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</si>
  <si>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</si>
  <si>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</si>
  <si>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</si>
  <si>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</si>
  <si>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</si>
  <si>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</si>
  <si>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</si>
  <si>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</si>
  <si>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</si>
  <si>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</si>
  <si>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</si>
  <si>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</si>
  <si>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</si>
  <si>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</si>
  <si>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</si>
  <si>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</si>
  <si>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</si>
  <si>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</si>
  <si>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</si>
  <si>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</si>
  <si>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</si>
  <si>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</si>
  <si>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</si>
  <si>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</si>
  <si>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</si>
  <si>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</si>
  <si>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</si>
  <si>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</si>
  <si>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</si>
  <si>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</si>
  <si>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</si>
  <si>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</si>
  <si>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</si>
  <si>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</si>
  <si>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</si>
  <si>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</si>
  <si>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</si>
  <si>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</si>
  <si>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</si>
  <si>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</si>
  <si>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</si>
  <si>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</si>
  <si>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</si>
  <si>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</si>
  <si>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</si>
  <si>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</si>
  <si>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</si>
  <si>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</si>
  <si>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</si>
  <si>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</si>
  <si>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</si>
  <si>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</si>
  <si>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</si>
  <si>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</si>
  <si>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</si>
  <si>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</si>
  <si>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</si>
  <si>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</si>
  <si>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</si>
  <si>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</si>
  <si>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</si>
  <si>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</si>
  <si>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</si>
  <si>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</si>
  <si>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</si>
  <si>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</si>
  <si>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</si>
  <si>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</si>
  <si>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</si>
  <si>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</si>
  <si>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</si>
  <si>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</si>
  <si>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</si>
  <si>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</si>
  <si>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</si>
  <si>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</si>
  <si>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</si>
  <si>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</si>
  <si>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</si>
  <si>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</si>
  <si>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</si>
  <si>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</si>
  <si>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</si>
  <si>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</si>
  <si>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</si>
  <si>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</si>
  <si>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</si>
  <si>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</si>
  <si>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</si>
  <si>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</si>
  <si>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</si>
  <si>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</si>
  <si>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</si>
  <si>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</si>
  <si>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</si>
  <si>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</si>
  <si>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</si>
  <si>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</si>
  <si>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</si>
  <si>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</si>
  <si>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</si>
  <si>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</si>
  <si>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</si>
  <si>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</si>
  <si>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</si>
  <si>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</si>
  <si>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</si>
  <si>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</si>
  <si>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</si>
  <si>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</si>
  <si>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</si>
  <si>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</si>
  <si>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</si>
  <si>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</si>
  <si>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</si>
  <si>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</si>
  <si>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</si>
  <si>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</si>
  <si>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</si>
  <si>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</si>
  <si>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</si>
  <si>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</si>
  <si>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</si>
  <si>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</si>
  <si>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</si>
  <si>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</si>
  <si>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</si>
  <si>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</si>
  <si>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</si>
  <si>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</si>
  <si>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</si>
  <si>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</si>
  <si>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</si>
  <si>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</si>
  <si>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</si>
  <si>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</si>
  <si>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</si>
  <si>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</si>
  <si>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</si>
  <si>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</si>
  <si>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</si>
  <si>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</si>
  <si>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</si>
  <si>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</si>
  <si>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</si>
  <si>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</si>
  <si>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</si>
  <si>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</si>
  <si>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</si>
  <si>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</si>
  <si>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</si>
  <si>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</si>
  <si>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</si>
  <si>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</si>
  <si>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</si>
  <si>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</si>
  <si>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</si>
  <si>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</si>
  <si>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</si>
  <si>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</si>
  <si>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</si>
  <si>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</si>
  <si>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</si>
  <si>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</si>
  <si>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</si>
  <si>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</si>
  <si>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</si>
  <si>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</si>
  <si>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</si>
  <si>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</si>
  <si>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</si>
  <si>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</si>
  <si>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</si>
  <si>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</si>
  <si>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</si>
  <si>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</si>
  <si>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</si>
  <si>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</si>
  <si>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</si>
  <si>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</si>
  <si>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</si>
  <si>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</si>
  <si>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</si>
  <si>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</si>
  <si>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</si>
  <si>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</si>
  <si>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</si>
  <si>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</si>
  <si>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</si>
  <si>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</si>
  <si>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</si>
  <si>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</si>
  <si>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</si>
  <si>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</si>
  <si>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</si>
  <si>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</si>
  <si>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</si>
  <si>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</si>
  <si>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</si>
  <si>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</si>
  <si>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</si>
  <si>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</si>
  <si>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</si>
  <si>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</si>
  <si>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</si>
  <si>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</si>
  <si>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</si>
  <si>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</si>
  <si>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</si>
  <si>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</si>
  <si>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</si>
  <si>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</si>
  <si>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</si>
  <si>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</si>
  <si>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</si>
  <si>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</si>
  <si>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</si>
  <si>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</si>
  <si>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</si>
  <si>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</si>
  <si>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</si>
  <si>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</si>
  <si>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</si>
  <si>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</si>
  <si>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</si>
  <si>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</si>
  <si>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</si>
  <si>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</si>
  <si>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</si>
  <si>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</si>
  <si>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</si>
  <si>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</si>
  <si>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</si>
  <si>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</si>
  <si>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</si>
  <si>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</si>
  <si>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</si>
  <si>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</si>
  <si>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</si>
  <si>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</si>
  <si>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</si>
  <si>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</si>
  <si>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</si>
  <si>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</si>
  <si>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</si>
  <si>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</si>
  <si>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</si>
  <si>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</si>
  <si>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</si>
  <si>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</si>
  <si>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</si>
  <si>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</si>
  <si>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</si>
  <si>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</si>
  <si>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</si>
  <si>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</si>
  <si>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</si>
  <si>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</si>
  <si>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</si>
  <si>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</si>
  <si>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</si>
  <si>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</si>
  <si>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</si>
  <si>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</si>
  <si>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</si>
  <si>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</si>
  <si>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</si>
  <si>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</si>
  <si>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</si>
  <si>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</si>
  <si>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</si>
  <si>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</si>
  <si>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</si>
  <si>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</si>
  <si>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</si>
  <si>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</si>
  <si>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</si>
  <si>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</si>
  <si>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</si>
  <si>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</si>
  <si>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</si>
  <si>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</si>
  <si>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</si>
  <si>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</si>
  <si>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</si>
  <si>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</si>
  <si>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</si>
  <si>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</si>
  <si>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</si>
  <si>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</si>
  <si>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</si>
  <si>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</si>
  <si>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</si>
  <si>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</si>
  <si>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</si>
  <si>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</si>
  <si>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</si>
  <si>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</si>
  <si>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</si>
  <si>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</si>
  <si>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</si>
  <si>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</si>
  <si>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</si>
  <si>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</si>
  <si>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</si>
  <si>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</si>
  <si>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</si>
  <si>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</si>
  <si>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</si>
  <si>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</si>
  <si>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</si>
  <si>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</si>
  <si>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</si>
  <si>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</si>
  <si>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</si>
  <si>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</si>
  <si>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</si>
  <si>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</si>
  <si>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</si>
  <si>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</si>
  <si>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</si>
  <si>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</si>
  <si>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</si>
  <si>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</si>
  <si>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</si>
  <si>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</si>
  <si>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</si>
  <si>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</si>
  <si>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</si>
  <si>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</si>
  <si>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</si>
  <si>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</si>
  <si>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</si>
  <si>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</si>
  <si>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</si>
  <si>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</si>
  <si>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</si>
  <si>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</si>
  <si>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</si>
  <si>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</si>
  <si>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</si>
  <si>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</si>
  <si>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</si>
  <si>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</si>
  <si>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</si>
  <si>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</si>
  <si>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</si>
  <si>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</si>
  <si>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</si>
  <si>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</si>
  <si>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</si>
  <si>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</si>
  <si>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</si>
  <si>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</si>
  <si>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</si>
  <si>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</si>
  <si>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</si>
  <si>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</si>
  <si>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</si>
  <si>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</si>
  <si>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</si>
  <si>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</si>
  <si>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</si>
  <si>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</si>
  <si>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</si>
  <si>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</si>
  <si>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</si>
  <si>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</si>
  <si>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</si>
  <si>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</si>
  <si>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</si>
  <si>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</si>
  <si>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</si>
  <si>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</si>
  <si>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</si>
  <si>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</si>
  <si>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</si>
  <si>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</si>
  <si>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</si>
  <si>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</si>
  <si>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</si>
  <si>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</si>
  <si>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</si>
  <si>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</si>
  <si>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</si>
  <si>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</si>
  <si>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</si>
  <si>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</si>
  <si>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</si>
  <si>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</si>
  <si>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</si>
  <si>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</si>
  <si>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</si>
  <si>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</si>
  <si>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</si>
  <si>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</si>
  <si>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</si>
  <si>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</si>
  <si>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</si>
  <si>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</si>
  <si>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</si>
  <si>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</si>
  <si>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</si>
  <si>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</si>
  <si>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</si>
  <si>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</si>
  <si>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</si>
  <si>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</si>
  <si>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</si>
  <si>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</si>
  <si>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</si>
  <si>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</si>
  <si>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</si>
  <si>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</si>
  <si>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</si>
  <si>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</si>
  <si>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</si>
  <si>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</si>
  <si>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</si>
  <si>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</si>
  <si>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</si>
  <si>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</si>
  <si>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</si>
  <si>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</si>
  <si>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</si>
  <si>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</si>
  <si>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</si>
  <si>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</si>
  <si>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</si>
  <si>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</si>
  <si>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</si>
  <si>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</si>
  <si>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</si>
  <si>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</si>
  <si>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</si>
  <si>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</si>
  <si>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</si>
  <si>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</si>
  <si>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</si>
  <si>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</si>
  <si>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</si>
  <si>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</si>
  <si>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</si>
  <si>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</si>
  <si>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</si>
  <si>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</si>
  <si>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</si>
  <si>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</si>
  <si>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</si>
  <si>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</si>
  <si>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</si>
  <si>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</si>
  <si>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</si>
  <si>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</si>
  <si>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</si>
  <si>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</si>
  <si>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</si>
  <si>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</si>
  <si>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</si>
  <si>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</si>
  <si>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</si>
  <si>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</si>
  <si>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</si>
  <si>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</si>
  <si>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</si>
  <si>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</si>
  <si>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</si>
  <si>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</si>
  <si>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</si>
  <si>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</si>
  <si>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</si>
  <si>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</si>
  <si>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</si>
  <si>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</si>
  <si>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</si>
  <si>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</si>
  <si>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</si>
  <si>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</si>
  <si>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</si>
  <si>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</si>
  <si>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</si>
  <si>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</si>
  <si>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</si>
  <si>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</si>
  <si>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</si>
  <si>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</si>
  <si>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</si>
  <si>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</si>
  <si>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</si>
  <si>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</si>
  <si>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</si>
  <si>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</si>
  <si>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</si>
  <si>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</si>
  <si>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</si>
  <si>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</si>
  <si>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</si>
  <si>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</si>
  <si>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</si>
  <si>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</si>
  <si>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</si>
  <si>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</si>
  <si>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</si>
  <si>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</si>
  <si>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</si>
  <si>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</si>
  <si>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</si>
  <si>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</si>
  <si>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</si>
  <si>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</si>
  <si>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</si>
  <si>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</si>
  <si>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</si>
  <si>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</si>
  <si>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</si>
  <si>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</si>
  <si>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</si>
  <si>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</si>
  <si>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</si>
  <si>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</si>
  <si>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</si>
  <si>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</si>
  <si>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</si>
  <si>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</si>
  <si>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</si>
  <si>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</si>
  <si>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</si>
  <si>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</si>
  <si>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</si>
  <si>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</si>
  <si>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</si>
  <si>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</si>
  <si>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</si>
  <si>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</si>
  <si>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</si>
  <si>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</si>
  <si>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</si>
  <si>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</si>
  <si>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</si>
  <si>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</si>
  <si>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</si>
  <si>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</si>
  <si>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</si>
  <si>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</si>
  <si>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</si>
  <si>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</si>
  <si>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</si>
  <si>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</si>
  <si>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</si>
  <si>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</si>
  <si>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</si>
  <si>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</si>
  <si>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</si>
  <si>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</si>
  <si>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</si>
  <si>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</si>
  <si>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</si>
  <si>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</si>
  <si>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</si>
  <si>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</si>
  <si>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</si>
  <si>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</si>
  <si>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</si>
  <si>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</si>
  <si>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</si>
  <si>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</si>
  <si>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</si>
  <si>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</si>
  <si>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</si>
  <si>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</si>
  <si>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</si>
  <si>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</si>
  <si>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</si>
  <si>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</si>
  <si>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</si>
  <si>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</si>
  <si>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</si>
  <si>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</si>
  <si>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</si>
  <si>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</si>
  <si>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</si>
  <si>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</si>
  <si>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</si>
  <si>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</si>
  <si>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</si>
  <si>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</si>
  <si>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</si>
  <si>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</si>
  <si>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</si>
  <si>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</si>
  <si>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</si>
  <si>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</si>
  <si>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</si>
  <si>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</si>
  <si>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</si>
  <si>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</si>
  <si>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</si>
  <si>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</si>
  <si>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</si>
  <si>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</si>
  <si>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</si>
  <si>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</si>
  <si>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</si>
  <si>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</si>
  <si>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</si>
  <si>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</si>
  <si>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</si>
  <si>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</si>
  <si>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</si>
  <si>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</si>
  <si>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</si>
  <si>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</si>
  <si>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</si>
  <si>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</si>
  <si>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</si>
  <si>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</si>
  <si>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</si>
  <si>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</si>
  <si>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</si>
  <si>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</si>
  <si>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</si>
  <si>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</si>
  <si>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</si>
  <si>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</si>
  <si>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</si>
  <si>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</si>
  <si>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</si>
  <si>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</si>
  <si>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</si>
  <si>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</si>
  <si>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</si>
  <si>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</si>
  <si>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</si>
  <si>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</si>
  <si>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</si>
  <si>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</si>
  <si>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</si>
  <si>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</si>
  <si>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</si>
  <si>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</si>
  <si>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</si>
  <si>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</si>
  <si>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</si>
  <si>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</si>
  <si>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</si>
  <si>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</si>
  <si>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</si>
  <si>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</si>
  <si>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</si>
  <si>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</si>
  <si>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</si>
  <si>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</si>
  <si>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</si>
  <si>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</si>
  <si>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</si>
  <si>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</si>
  <si>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</si>
  <si>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</si>
  <si>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</si>
  <si>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</si>
  <si>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</si>
  <si>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</si>
  <si>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</si>
  <si>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</si>
  <si>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</si>
  <si>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</si>
  <si>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</si>
  <si>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</si>
  <si>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</si>
  <si>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</si>
  <si>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</si>
  <si>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</si>
  <si>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</si>
  <si>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</si>
  <si>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</si>
  <si>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</si>
  <si>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</si>
  <si>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</si>
  <si>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</si>
  <si>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</si>
  <si>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</si>
  <si>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</si>
  <si>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</si>
  <si>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</si>
  <si>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</si>
  <si>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</si>
  <si>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</si>
  <si>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</si>
  <si>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</si>
  <si>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</si>
  <si>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</si>
  <si>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</si>
  <si>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</si>
  <si>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</si>
  <si>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</si>
  <si>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</si>
  <si>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</si>
  <si>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</si>
  <si>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</si>
  <si>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</si>
  <si>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</si>
  <si>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</si>
  <si>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</si>
  <si>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</si>
  <si>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</si>
  <si>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</si>
  <si>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</si>
  <si>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</si>
  <si>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</si>
  <si>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</si>
  <si>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</si>
  <si>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</si>
  <si>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</si>
  <si>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</si>
  <si>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</si>
  <si>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</si>
  <si>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</si>
  <si>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</si>
  <si>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</si>
  <si>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</si>
  <si>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</si>
  <si>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</si>
  <si>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</si>
  <si>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</si>
  <si>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</si>
  <si>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</si>
  <si>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</si>
  <si>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</si>
  <si>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</si>
  <si>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</si>
  <si>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</si>
  <si>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</si>
  <si>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</si>
  <si>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</si>
  <si>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</si>
  <si>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</si>
  <si>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</si>
  <si>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</si>
  <si>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</si>
  <si>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</si>
  <si>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</si>
  <si>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</si>
  <si>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</si>
  <si>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</si>
  <si>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</si>
  <si>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</si>
  <si>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</si>
  <si>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</si>
  <si>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</si>
  <si>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</si>
  <si>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</si>
  <si>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</si>
  <si>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</si>
  <si>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</si>
  <si>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</si>
  <si>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</si>
  <si>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</si>
  <si>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</si>
  <si>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</si>
  <si>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</si>
  <si>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</si>
  <si>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</si>
  <si>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</si>
  <si>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</si>
  <si>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</si>
  <si>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</si>
  <si>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</si>
  <si>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</si>
  <si>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</si>
  <si>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</si>
  <si>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</si>
  <si>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</si>
  <si>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</si>
  <si>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</si>
  <si>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</si>
  <si>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</si>
  <si>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</si>
  <si>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</si>
  <si>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</si>
  <si>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</si>
  <si>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</si>
  <si>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</si>
  <si>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</si>
  <si>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</si>
  <si>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</si>
  <si>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</si>
  <si>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</si>
  <si>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</si>
  <si>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</si>
  <si>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</si>
  <si>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</si>
  <si>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</si>
  <si>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</si>
  <si>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</si>
  <si>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</si>
  <si>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</si>
  <si>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</si>
  <si>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</si>
  <si>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</si>
  <si>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</si>
  <si>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</si>
  <si>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</si>
  <si>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</si>
  <si>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</si>
  <si>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</si>
  <si>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</si>
  <si>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</si>
  <si>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</si>
  <si>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</si>
  <si>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</si>
  <si>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</si>
  <si>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</si>
  <si>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</si>
  <si>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</si>
  <si>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</si>
  <si>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</si>
  <si>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</si>
  <si>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</si>
  <si>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</si>
  <si>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</si>
  <si>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</si>
  <si>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</si>
  <si>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</si>
  <si>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</si>
  <si>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</si>
  <si>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</si>
  <si>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</si>
  <si>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</si>
  <si>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</si>
  <si>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</si>
  <si>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</si>
  <si>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</si>
  <si>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</si>
  <si>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</si>
  <si>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</si>
  <si>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</si>
  <si>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</si>
  <si>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</si>
  <si>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</si>
  <si>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</si>
  <si>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</si>
  <si>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</si>
  <si>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</si>
  <si>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</si>
  <si>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</si>
  <si>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</si>
  <si>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</si>
  <si>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</si>
  <si>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</si>
  <si>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</si>
  <si>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</si>
  <si>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</si>
  <si>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</si>
  <si>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</si>
  <si>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</si>
  <si>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</si>
  <si>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</si>
  <si>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</si>
  <si>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</si>
  <si>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</si>
  <si>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</si>
  <si>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</si>
  <si>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</si>
  <si>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</si>
  <si>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</si>
  <si>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</si>
  <si>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</si>
  <si>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</si>
  <si>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</si>
  <si>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</si>
  <si>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</si>
  <si>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</si>
  <si>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</si>
  <si>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</si>
  <si>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</si>
  <si>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</si>
  <si>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</si>
  <si>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</si>
  <si>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</si>
  <si>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</si>
  <si>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</si>
  <si>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</si>
  <si>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</si>
  <si>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</si>
  <si>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</si>
  <si>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</si>
  <si>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</si>
  <si>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</si>
  <si>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</si>
  <si>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</si>
  <si>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</si>
  <si>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</si>
  <si>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</si>
  <si>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</si>
  <si>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</si>
  <si>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</si>
  <si>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</si>
  <si>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</si>
  <si>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</si>
  <si>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</si>
  <si>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</si>
  <si>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</si>
  <si>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</si>
  <si>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</si>
  <si>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</si>
  <si>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</si>
  <si>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</si>
  <si>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</si>
  <si>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</si>
  <si>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</si>
  <si>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</si>
  <si>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</si>
  <si>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</si>
  <si>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</si>
  <si>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</si>
  <si>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</si>
  <si>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</si>
  <si>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</si>
  <si>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</si>
  <si>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</si>
  <si>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</si>
  <si>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</si>
  <si>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</si>
  <si>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</si>
  <si>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</si>
  <si>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</si>
  <si>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</si>
  <si>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</si>
  <si>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</si>
  <si>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</si>
  <si>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</si>
  <si>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</si>
  <si>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</si>
  <si>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</si>
  <si>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</si>
  <si>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</si>
  <si>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</si>
  <si>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</si>
  <si>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</si>
  <si>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</si>
  <si>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</si>
  <si>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</si>
  <si>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</si>
  <si>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</si>
  <si>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</si>
  <si>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</si>
  <si>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</si>
  <si>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</si>
  <si>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</si>
  <si>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</si>
  <si>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</si>
  <si>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</si>
  <si>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</si>
  <si>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</si>
  <si>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</si>
  <si>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</si>
  <si>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</si>
  <si>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</si>
  <si>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</si>
  <si>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</si>
  <si>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</si>
  <si>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</si>
  <si>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</si>
  <si>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</si>
  <si>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</si>
  <si>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</si>
  <si>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</si>
  <si>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</si>
  <si>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</si>
  <si>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</si>
  <si>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</si>
  <si>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</si>
  <si>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</si>
  <si>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</si>
  <si>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</si>
  <si>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</si>
  <si>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</si>
  <si>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</si>
  <si>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</si>
  <si>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</si>
  <si>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</si>
  <si>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</si>
  <si>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</si>
  <si>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</si>
  <si>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</si>
  <si>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</si>
  <si>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</si>
  <si>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</si>
  <si>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</si>
  <si>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</si>
  <si>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</si>
  <si>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</si>
  <si>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</si>
  <si>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</si>
  <si>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</si>
  <si>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</si>
  <si>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</si>
  <si>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</si>
  <si>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</si>
  <si>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</si>
  <si>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</si>
  <si>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</si>
  <si>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</si>
  <si>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</si>
  <si>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</si>
  <si>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</si>
  <si>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</si>
  <si>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</si>
  <si>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</si>
  <si>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</si>
  <si>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</si>
  <si>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</si>
  <si>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</si>
  <si>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</si>
  <si>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</si>
  <si>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</si>
  <si>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</si>
  <si>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</si>
  <si>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</si>
  <si>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</si>
  <si>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</si>
  <si>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</si>
  <si>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</si>
  <si>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</si>
  <si>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</si>
  <si>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</si>
  <si>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</si>
  <si>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</si>
  <si>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</si>
  <si>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</si>
  <si>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</si>
  <si>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</si>
  <si>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</si>
  <si>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</si>
  <si>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</si>
  <si>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</si>
  <si>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</si>
  <si>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</si>
  <si>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</si>
  <si>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</si>
  <si>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</si>
  <si>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</si>
  <si>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</si>
  <si>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</si>
  <si>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</si>
  <si>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</si>
  <si>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</si>
  <si>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</si>
  <si>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</si>
  <si>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</si>
  <si>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</si>
  <si>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</si>
  <si>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</si>
  <si>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</si>
  <si>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</si>
  <si>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</si>
  <si>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</si>
  <si>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</si>
  <si>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</si>
  <si>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</si>
  <si>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</si>
  <si>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</si>
  <si>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</si>
  <si>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</si>
  <si>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</si>
  <si>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</si>
  <si>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</si>
  <si>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</si>
  <si>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</si>
  <si>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</si>
  <si>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</si>
  <si>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</si>
  <si>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</si>
  <si>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</si>
  <si>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</si>
  <si>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</si>
  <si>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</si>
  <si>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</si>
  <si>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</si>
  <si>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</si>
  <si>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</si>
  <si>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</si>
  <si>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</si>
  <si>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</si>
  <si>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</si>
  <si>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</si>
  <si>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</si>
  <si>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</si>
  <si>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</si>
  <si>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</si>
  <si>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</si>
  <si>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</si>
  <si>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</si>
  <si>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</si>
  <si>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</si>
  <si>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</si>
  <si>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</si>
  <si>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</si>
  <si>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</si>
  <si>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</si>
  <si>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</si>
  <si>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</si>
  <si>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</si>
  <si>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</si>
  <si>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</si>
  <si>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</si>
  <si>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</si>
  <si>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</si>
  <si>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</si>
  <si>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</si>
  <si>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</si>
  <si>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</si>
  <si>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</si>
  <si>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</si>
  <si>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</si>
  <si>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</si>
  <si>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</si>
  <si>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</si>
  <si>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</si>
  <si>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</si>
  <si>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</si>
  <si>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</si>
  <si>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</si>
  <si>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</si>
  <si>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</si>
  <si>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</si>
  <si>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</si>
  <si>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</si>
  <si>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</si>
  <si>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</si>
  <si>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</si>
  <si>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</si>
  <si>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</si>
  <si>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</si>
  <si>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</si>
  <si>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</si>
  <si>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</si>
  <si>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</si>
  <si>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</si>
  <si>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</si>
  <si>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</si>
  <si>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</si>
  <si>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</si>
  <si>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</si>
  <si>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</si>
  <si>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</si>
  <si>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</si>
  <si>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</si>
  <si>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</si>
  <si>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</si>
  <si>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</si>
  <si>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</si>
  <si>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</si>
  <si>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</si>
  <si>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</si>
  <si>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</si>
  <si>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</si>
  <si>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</si>
  <si>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</si>
  <si>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</si>
  <si>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</si>
  <si>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</si>
  <si>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</si>
  <si>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</si>
  <si>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</si>
  <si>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</si>
  <si>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</si>
  <si>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</si>
  <si>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</si>
  <si>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</si>
  <si>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</si>
  <si>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</si>
  <si>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</si>
  <si>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</si>
  <si>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</si>
  <si>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</si>
  <si>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</si>
  <si>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</si>
  <si>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</si>
  <si>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</si>
  <si>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</si>
  <si>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</si>
  <si>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</si>
  <si>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</si>
  <si>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</si>
  <si>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</si>
  <si>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</si>
  <si>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</si>
  <si>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</si>
  <si>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</si>
  <si>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</si>
  <si>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</si>
  <si>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</si>
  <si>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</si>
  <si>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</si>
  <si>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</si>
  <si>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</si>
  <si>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</si>
  <si>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</si>
  <si>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</si>
  <si>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</si>
  <si>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</si>
  <si>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</si>
  <si>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</si>
  <si>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</si>
  <si>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</si>
  <si>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</si>
  <si>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</si>
  <si>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</si>
  <si>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</si>
  <si>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</si>
  <si>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</si>
  <si>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</si>
  <si>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</si>
  <si>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</si>
  <si>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</si>
  <si>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</si>
  <si>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</si>
  <si>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</si>
  <si>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</si>
  <si>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</si>
  <si>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</si>
  <si>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</si>
  <si>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</si>
  <si>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</si>
  <si>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</si>
  <si>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</si>
  <si>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</si>
  <si>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</si>
  <si>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</si>
  <si>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</si>
  <si>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</si>
  <si>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</si>
  <si>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</si>
  <si>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</si>
  <si>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</si>
  <si>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</si>
  <si>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</si>
  <si>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</si>
  <si>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</si>
  <si>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</si>
  <si>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</si>
  <si>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</si>
  <si>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</si>
  <si>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</si>
  <si>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</si>
  <si>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</si>
  <si>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</si>
  <si>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</si>
  <si>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</si>
  <si>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</si>
  <si>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</si>
  <si>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</si>
  <si>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</si>
  <si>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</si>
  <si>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</si>
  <si>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</si>
  <si>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</si>
  <si>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</si>
  <si>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</si>
  <si>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</si>
  <si>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</si>
  <si>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</si>
  <si>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</si>
  <si>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</si>
  <si>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</si>
  <si>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</si>
  <si>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</si>
  <si>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</si>
  <si>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</si>
  <si>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</si>
  <si>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</si>
  <si>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</si>
  <si>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</si>
  <si>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</si>
  <si>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</si>
  <si>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</si>
  <si>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</si>
  <si>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</si>
  <si>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</si>
  <si>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</si>
  <si>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</si>
  <si>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</si>
  <si>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</si>
  <si>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</si>
  <si>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</si>
  <si>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</si>
  <si>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</si>
  <si>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</si>
  <si>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</si>
  <si>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</si>
  <si>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</si>
  <si>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</si>
  <si>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</si>
  <si>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</si>
  <si>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</si>
  <si>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</si>
  <si>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</si>
  <si>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</si>
  <si>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</si>
  <si>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</si>
  <si>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</si>
  <si>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</si>
  <si>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</si>
  <si>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</si>
  <si>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</si>
  <si>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</si>
  <si>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</si>
  <si>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</si>
  <si>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</si>
  <si>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</si>
  <si>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</si>
  <si>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</si>
  <si>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</si>
  <si>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</si>
  <si>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</si>
  <si>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</si>
  <si>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</si>
  <si>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</si>
  <si>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</si>
  <si>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</si>
  <si>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</si>
  <si>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</si>
  <si>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</si>
  <si>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</si>
  <si>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</si>
  <si>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</si>
  <si>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</si>
  <si>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</si>
  <si>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</si>
  <si>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</si>
  <si>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</si>
  <si>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</si>
  <si>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</si>
  <si>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</si>
  <si>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</si>
  <si>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</si>
  <si>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</si>
  <si>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</si>
  <si>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</si>
  <si>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</si>
  <si>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</si>
  <si>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</si>
  <si>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</si>
  <si>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</si>
  <si>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</si>
  <si>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</si>
  <si>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</si>
  <si>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</si>
  <si>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</si>
  <si>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</si>
  <si>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</si>
  <si>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</si>
  <si>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</si>
  <si>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</si>
  <si>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</si>
  <si>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</si>
  <si>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</si>
  <si>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</si>
  <si>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</si>
  <si>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</si>
  <si>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</si>
  <si>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</si>
  <si>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</si>
  <si>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</si>
  <si>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</si>
  <si>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</si>
  <si>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</si>
  <si>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</si>
  <si>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</si>
  <si>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</si>
  <si>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</si>
  <si>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</si>
  <si>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</si>
  <si>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</si>
  <si>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</si>
  <si>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</si>
  <si>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</si>
  <si>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</si>
  <si>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</si>
  <si>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</si>
  <si>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</si>
  <si>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</si>
  <si>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</si>
  <si>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</si>
  <si>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</si>
  <si>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</si>
  <si>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</si>
  <si>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</si>
  <si>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</si>
  <si>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</si>
  <si>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</si>
  <si>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</si>
  <si>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</si>
  <si>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</si>
  <si>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</si>
  <si>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</si>
  <si>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</si>
  <si>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</si>
  <si>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</si>
  <si>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</si>
  <si>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</si>
  <si>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</si>
  <si>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</si>
  <si>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</si>
  <si>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</si>
  <si>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</si>
  <si>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</si>
  <si>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</si>
  <si>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</si>
  <si>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</si>
  <si>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</si>
  <si>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</si>
  <si>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</si>
  <si>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</si>
  <si>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</si>
  <si>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</si>
  <si>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</si>
  <si>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</si>
  <si>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</si>
  <si>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</si>
  <si>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</si>
  <si>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</si>
  <si>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</si>
  <si>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</si>
  <si>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</si>
  <si>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</si>
  <si>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</si>
  <si>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</si>
  <si>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</si>
  <si>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</si>
  <si>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</si>
  <si>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</si>
  <si>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</si>
  <si>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</si>
  <si>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</si>
  <si>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</si>
  <si>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</si>
  <si>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</si>
  <si>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</si>
  <si>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</si>
  <si>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</si>
  <si>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</si>
  <si>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</si>
  <si>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</si>
  <si>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</si>
  <si>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</si>
  <si>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</si>
  <si>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</si>
  <si>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</si>
  <si>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</si>
  <si>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</si>
  <si>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</si>
  <si>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</si>
  <si>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</si>
  <si>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</si>
  <si>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</si>
  <si>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</si>
  <si>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</si>
  <si>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</si>
  <si>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</si>
  <si>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</si>
  <si>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</si>
  <si>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</si>
  <si>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</si>
  <si>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</si>
  <si>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</si>
  <si>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</si>
  <si>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</si>
  <si>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</si>
  <si>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</si>
  <si>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</si>
  <si>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</si>
  <si>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</si>
  <si>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</si>
  <si>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</si>
  <si>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</si>
  <si>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</si>
  <si>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</si>
  <si>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</si>
  <si>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</si>
  <si>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</si>
  <si>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</si>
  <si>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</si>
  <si>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</si>
  <si>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</si>
  <si>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</si>
  <si>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</si>
  <si>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</si>
  <si>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</si>
  <si>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</si>
  <si>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</si>
  <si>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</si>
  <si>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</si>
  <si>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</si>
  <si>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</si>
  <si>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</si>
  <si>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</si>
  <si>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</si>
  <si>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</si>
  <si>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</si>
  <si>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</si>
  <si>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</si>
  <si>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</si>
  <si>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</si>
  <si>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</si>
  <si>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</si>
  <si>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</si>
  <si>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</si>
  <si>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</si>
  <si>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</si>
  <si>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</si>
  <si>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</si>
  <si>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</si>
  <si>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</si>
  <si>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</si>
  <si>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</si>
  <si>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</si>
  <si>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</si>
  <si>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</si>
  <si>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</si>
  <si>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</si>
  <si>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</si>
  <si>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</si>
  <si>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</si>
  <si>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</si>
  <si>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</si>
  <si>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</si>
  <si>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</si>
  <si>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</si>
  <si>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</si>
  <si>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</si>
  <si>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</si>
  <si>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</si>
  <si>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</si>
  <si>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</si>
  <si>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</si>
  <si>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</si>
  <si>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</si>
  <si>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</si>
  <si>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</si>
  <si>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</si>
  <si>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</si>
  <si>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</si>
  <si>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</si>
  <si>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</si>
  <si>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</si>
  <si>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</si>
  <si>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</si>
  <si>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</si>
  <si>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</si>
  <si>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</si>
  <si>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</si>
  <si>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</si>
  <si>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</si>
  <si>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</si>
  <si>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</si>
  <si>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</si>
  <si>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</si>
  <si>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</si>
  <si>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</si>
  <si>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</si>
  <si>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</si>
  <si>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</si>
  <si>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</si>
  <si>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</si>
  <si>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</si>
  <si>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</si>
  <si>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</si>
  <si>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</si>
  <si>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</si>
  <si>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</si>
  <si>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</si>
  <si>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</si>
  <si>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</si>
  <si>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</si>
  <si>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</si>
  <si>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</si>
  <si>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</si>
  <si>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</si>
  <si>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</si>
  <si>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</si>
  <si>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</si>
  <si>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</si>
  <si>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</si>
  <si>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</si>
  <si>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</si>
  <si>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</si>
  <si>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</si>
  <si>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</si>
  <si>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</si>
  <si>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</si>
  <si>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</si>
  <si>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</si>
  <si>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</si>
  <si>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</si>
  <si>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</si>
  <si>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</si>
  <si>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</si>
  <si>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</si>
  <si>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</si>
  <si>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</si>
  <si>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</si>
  <si>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</si>
  <si>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</si>
  <si>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</si>
  <si>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</si>
  <si>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</si>
  <si>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</si>
  <si>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</si>
  <si>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</si>
  <si>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</si>
  <si>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</si>
  <si>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</si>
  <si>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</si>
  <si>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</si>
  <si>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</si>
  <si>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</si>
  <si>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</si>
  <si>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</si>
  <si>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</si>
  <si>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</si>
  <si>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</si>
  <si>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</si>
  <si>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</si>
  <si>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</si>
  <si>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</si>
  <si>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</si>
  <si>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</si>
  <si>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</si>
  <si>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</si>
  <si>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</si>
  <si>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</si>
  <si>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</si>
  <si>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</si>
  <si>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</si>
  <si>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</si>
  <si>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</si>
  <si>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</si>
  <si>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</si>
  <si>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</si>
  <si>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</si>
  <si>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</si>
  <si>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</si>
  <si>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</si>
  <si>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</si>
  <si>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</si>
  <si>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</si>
  <si>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</si>
  <si>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</si>
  <si>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</si>
  <si>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</si>
  <si>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</si>
  <si>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</si>
  <si>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</si>
  <si>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</si>
  <si>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</si>
  <si>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</si>
  <si>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</si>
  <si>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</si>
  <si>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</si>
  <si>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</si>
  <si>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</si>
  <si>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</si>
  <si>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</si>
  <si>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</si>
  <si>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</si>
  <si>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</si>
  <si>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</si>
  <si>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</si>
  <si>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</si>
  <si>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</si>
  <si>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</si>
  <si>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</si>
  <si>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</si>
  <si>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</si>
  <si>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</si>
  <si>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</si>
  <si>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</si>
  <si>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</si>
  <si>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</si>
  <si>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</si>
  <si>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</si>
  <si>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</si>
  <si>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</si>
  <si>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</si>
  <si>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</si>
  <si>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</si>
  <si>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</si>
  <si>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</si>
  <si>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</si>
  <si>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</si>
  <si>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</si>
  <si>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</si>
  <si>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</si>
  <si>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</si>
  <si>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</si>
  <si>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</si>
  <si>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</si>
  <si>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</si>
  <si>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</si>
  <si>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</si>
  <si>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</si>
  <si>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</si>
  <si>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</si>
  <si>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</si>
  <si>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</si>
  <si>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</si>
  <si>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</si>
  <si>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</si>
  <si>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</si>
  <si>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</si>
  <si>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</si>
  <si>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</si>
  <si>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</si>
  <si>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</si>
  <si>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</si>
  <si>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</si>
  <si>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</si>
  <si>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</si>
  <si>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</si>
  <si>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</si>
  <si>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</si>
  <si>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</si>
  <si>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</si>
  <si>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</si>
  <si>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</si>
  <si>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</si>
  <si>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</si>
  <si>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</si>
  <si>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</si>
  <si>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</si>
  <si>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</si>
  <si>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</si>
  <si>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</si>
  <si>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</si>
  <si>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</si>
  <si>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</si>
  <si>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</si>
  <si>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</si>
  <si>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</si>
  <si>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</si>
  <si>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</si>
  <si>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</si>
  <si>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</si>
  <si>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</si>
  <si>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</si>
  <si>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</si>
  <si>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</si>
  <si>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</si>
  <si>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</si>
  <si>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</si>
  <si>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</si>
  <si>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</si>
  <si>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</si>
  <si>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</si>
  <si>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</si>
  <si>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</si>
  <si>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</si>
  <si>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</si>
  <si>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</si>
  <si>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</si>
  <si>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</si>
  <si>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</si>
  <si>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</si>
  <si>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</si>
  <si>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</si>
  <si>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</si>
  <si>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</si>
  <si>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</si>
  <si>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</si>
  <si>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</si>
  <si>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</si>
  <si>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</si>
  <si>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</si>
  <si>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</si>
  <si>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</si>
  <si>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</si>
  <si>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</si>
  <si>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</si>
  <si>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</si>
  <si>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</si>
  <si>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</si>
  <si>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</si>
  <si>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</si>
  <si>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</si>
  <si>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</si>
  <si>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</si>
  <si>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</si>
  <si>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</si>
  <si>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</si>
  <si>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</si>
  <si>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</si>
  <si>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</si>
  <si>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</si>
  <si>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</si>
  <si>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</si>
  <si>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</si>
  <si>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</si>
  <si>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</si>
  <si>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</si>
  <si>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</si>
  <si>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</si>
  <si>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</si>
  <si>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</si>
  <si>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</si>
  <si>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</si>
  <si>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</si>
  <si>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</si>
  <si>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</si>
  <si>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</si>
  <si>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</si>
  <si>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</si>
  <si>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</si>
  <si>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</si>
  <si>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</si>
  <si>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</si>
  <si>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</si>
  <si>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</si>
  <si>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</si>
  <si>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</si>
  <si>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</si>
  <si>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</si>
  <si>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</si>
  <si>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</si>
  <si>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</si>
  <si>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</si>
  <si>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</si>
  <si>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</si>
  <si>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</si>
  <si>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</si>
  <si>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</si>
  <si>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</si>
  <si>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</si>
  <si>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</si>
  <si>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</si>
  <si>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</si>
  <si>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</si>
  <si>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</si>
  <si>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</si>
  <si>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</si>
  <si>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</si>
  <si>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</si>
  <si>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</si>
  <si>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</si>
  <si>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</si>
  <si>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</si>
  <si>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</si>
  <si>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</si>
  <si>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</si>
  <si>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</si>
  <si>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</si>
  <si>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</si>
  <si>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</si>
  <si>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</si>
  <si>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</si>
  <si>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</si>
  <si>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</si>
  <si>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</si>
  <si>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</si>
  <si>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</si>
  <si>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</si>
  <si>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</si>
  <si>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</si>
  <si>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</si>
  <si>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</si>
  <si>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</si>
  <si>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</si>
  <si>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</si>
  <si>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</si>
  <si>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</si>
  <si>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</si>
  <si>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</si>
  <si>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</si>
  <si>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</si>
  <si>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</si>
  <si>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</si>
  <si>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</si>
  <si>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</si>
  <si>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</si>
  <si>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</si>
  <si>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</si>
  <si>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</si>
  <si>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</si>
  <si>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</si>
  <si>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</si>
  <si>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</si>
  <si>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</si>
  <si>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</si>
  <si>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</si>
  <si>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</si>
  <si>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</si>
  <si>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</si>
  <si>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</si>
  <si>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</si>
  <si>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</si>
  <si>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</si>
  <si>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</si>
  <si>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</si>
  <si>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</si>
  <si>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</si>
  <si>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</si>
  <si>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</si>
  <si>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</si>
  <si>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</si>
  <si>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</si>
  <si>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</si>
  <si>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</si>
  <si>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</si>
  <si>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</si>
  <si>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</si>
  <si>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</si>
  <si>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</si>
  <si>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</si>
  <si>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</si>
  <si>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</si>
  <si>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</si>
  <si>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</si>
  <si>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</si>
  <si>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</si>
  <si>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</si>
  <si>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</si>
  <si>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</si>
  <si>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</si>
  <si>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</si>
  <si>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</si>
  <si>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</si>
  <si>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</si>
  <si>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</si>
  <si>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</si>
  <si>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</si>
  <si>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</si>
  <si>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</si>
  <si>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</si>
  <si>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</si>
  <si>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</si>
  <si>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</si>
  <si>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</si>
  <si>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</si>
  <si>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</si>
  <si>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</si>
  <si>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</si>
  <si>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</si>
  <si>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</si>
  <si>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</si>
  <si>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</si>
  <si>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</si>
  <si>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</si>
  <si>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</si>
  <si>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</si>
  <si>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</si>
  <si>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</si>
  <si>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</si>
  <si>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</si>
  <si>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</si>
  <si>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</si>
  <si>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</si>
  <si>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</si>
  <si>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</si>
  <si>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</si>
  <si>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</si>
  <si>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</si>
  <si>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</si>
  <si>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</si>
  <si>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</si>
  <si>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</si>
  <si>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</si>
  <si>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</si>
  <si>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</si>
  <si>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</si>
  <si>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</si>
  <si>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</si>
  <si>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</si>
  <si>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</si>
  <si>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</si>
  <si>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</si>
  <si>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</si>
  <si>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</si>
  <si>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</si>
  <si>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</si>
  <si>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</si>
  <si>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</si>
  <si>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</si>
  <si>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</si>
  <si>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</si>
  <si>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</si>
  <si>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</si>
  <si>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</si>
  <si>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</si>
  <si>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</si>
  <si>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</si>
  <si>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</si>
  <si>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</si>
  <si>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</si>
  <si>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</si>
  <si>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</si>
  <si>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</si>
  <si>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</si>
  <si>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</si>
  <si>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</si>
  <si>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</si>
  <si>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</si>
  <si>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</si>
  <si>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</si>
  <si>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</si>
  <si>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</si>
  <si>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</si>
  <si>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</si>
  <si>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</si>
  <si>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</si>
  <si>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</si>
  <si>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</si>
  <si>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</si>
  <si>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</si>
  <si>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</si>
  <si>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</si>
  <si>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</si>
  <si>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</si>
  <si>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</si>
  <si>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</si>
  <si>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</si>
  <si>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</si>
  <si>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</si>
  <si>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</si>
  <si>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</si>
  <si>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</si>
  <si>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</si>
  <si>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</si>
  <si>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</si>
  <si>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</si>
  <si>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</si>
  <si>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</si>
  <si>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</si>
  <si>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</si>
  <si>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</si>
  <si>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</si>
  <si>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</si>
  <si>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</si>
  <si>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</si>
  <si>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</si>
  <si>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</si>
  <si>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</si>
  <si>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</si>
  <si>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</si>
  <si>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</si>
  <si>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</si>
  <si>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</si>
  <si>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</si>
  <si>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</si>
  <si>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</si>
  <si>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</si>
  <si>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</si>
  <si>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</si>
  <si>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</si>
  <si>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</si>
  <si>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</si>
  <si>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</si>
  <si>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</si>
  <si>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</si>
  <si>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</si>
  <si>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</si>
  <si>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</si>
  <si>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</si>
  <si>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</si>
  <si>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</si>
  <si>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</si>
  <si>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</si>
  <si>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</si>
  <si>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</si>
  <si>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</si>
  <si>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</si>
  <si>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</si>
  <si>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</si>
  <si>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</si>
  <si>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</si>
  <si>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</si>
  <si>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</si>
  <si>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</si>
  <si>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</si>
  <si>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</si>
  <si>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</si>
  <si>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</si>
  <si>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</si>
  <si>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</si>
  <si>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</si>
  <si>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</si>
  <si>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</si>
  <si>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</si>
  <si>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</si>
  <si>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</si>
  <si>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</si>
  <si>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</si>
  <si>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</si>
  <si>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</si>
  <si>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</si>
  <si>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</si>
  <si>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</si>
  <si>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</si>
  <si>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</si>
  <si>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</si>
  <si>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</si>
  <si>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</si>
  <si>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</si>
  <si>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</si>
  <si>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</si>
  <si>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</si>
  <si>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</si>
  <si>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</si>
  <si>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</si>
  <si>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</si>
  <si>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</si>
  <si>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</si>
  <si>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</si>
  <si>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</si>
  <si>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</si>
  <si>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</si>
  <si>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</si>
  <si>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</si>
  <si>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</si>
  <si>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</si>
  <si>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</si>
  <si>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</si>
  <si>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</si>
  <si>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</si>
  <si>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</si>
  <si>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</si>
  <si>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</si>
  <si>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</si>
  <si>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</si>
  <si>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</si>
  <si>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</si>
  <si>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</si>
  <si>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</si>
  <si>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</si>
  <si>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</si>
  <si>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</si>
  <si>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</si>
  <si>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</si>
  <si>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</si>
  <si>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</si>
  <si>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</si>
  <si>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</si>
  <si>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</si>
  <si>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</si>
  <si>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</si>
  <si>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</si>
  <si>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</si>
  <si>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</si>
  <si>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</si>
  <si>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</si>
  <si>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</si>
  <si>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</si>
  <si>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</si>
  <si>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</si>
  <si>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</si>
  <si>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</si>
  <si>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</si>
  <si>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</si>
  <si>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</si>
  <si>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</si>
  <si>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</si>
  <si>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</si>
  <si>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</si>
  <si>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</si>
  <si>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</si>
  <si>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</si>
  <si>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</si>
  <si>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</si>
  <si>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</si>
  <si>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</si>
  <si>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</si>
  <si>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</si>
  <si>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</si>
  <si>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</si>
  <si>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</si>
  <si>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</si>
  <si>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</si>
  <si>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</si>
  <si>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</si>
  <si>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</si>
  <si>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</si>
  <si>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</si>
  <si>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</si>
  <si>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</si>
  <si>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</si>
  <si>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</si>
  <si>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</si>
  <si>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</si>
  <si>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</si>
  <si>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</si>
  <si>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</si>
  <si>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</si>
  <si>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</si>
  <si>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</si>
  <si>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</si>
  <si>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</si>
  <si>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</si>
  <si>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</si>
  <si>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</si>
  <si>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</si>
  <si>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</si>
  <si>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</si>
  <si>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</si>
  <si>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</si>
  <si>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</si>
  <si>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</si>
  <si>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</si>
  <si>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</si>
  <si>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</si>
  <si>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</si>
  <si>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</si>
  <si>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</si>
  <si>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</si>
  <si>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</si>
  <si>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</si>
  <si>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</si>
  <si>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</si>
  <si>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</si>
  <si>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</si>
  <si>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</si>
  <si>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</si>
  <si>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</si>
  <si>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</si>
  <si>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</si>
  <si>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</si>
  <si>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</si>
  <si>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</si>
  <si>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</si>
  <si>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</si>
  <si>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</si>
  <si>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</si>
  <si>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</si>
  <si>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</si>
  <si>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</si>
  <si>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</si>
  <si>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</si>
  <si>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</si>
  <si>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</si>
  <si>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</si>
  <si>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</si>
  <si>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</si>
  <si>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</si>
  <si>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</si>
  <si>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</si>
  <si>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</si>
  <si>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</si>
  <si>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</si>
  <si>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</si>
  <si>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</si>
  <si>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</si>
  <si>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</si>
  <si>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</si>
  <si>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</si>
  <si>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</si>
  <si>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</si>
  <si>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</si>
  <si>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</si>
  <si>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</si>
  <si>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</si>
  <si>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</si>
  <si>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</si>
  <si>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</si>
  <si>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</si>
  <si>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</si>
  <si>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</si>
  <si>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</si>
  <si>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</si>
  <si>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</si>
  <si>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</si>
  <si>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</si>
  <si>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</si>
  <si>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</si>
  <si>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</si>
  <si>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</si>
  <si>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</si>
  <si>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</si>
  <si>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</si>
  <si>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</si>
  <si>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</si>
  <si>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</si>
  <si>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</si>
  <si>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</si>
  <si>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</si>
  <si>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</si>
  <si>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</si>
  <si>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</si>
  <si>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</si>
  <si>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</si>
  <si>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</si>
  <si>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</si>
  <si>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</si>
  <si>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</si>
  <si>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</si>
  <si>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</si>
  <si>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</si>
  <si>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</si>
  <si>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</si>
  <si>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</si>
  <si>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</si>
  <si>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</si>
  <si>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</si>
  <si>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</si>
  <si>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</si>
  <si>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</si>
  <si>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</si>
  <si>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</si>
  <si>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</si>
  <si>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</si>
  <si>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</si>
  <si>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</si>
  <si>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</si>
  <si>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</si>
  <si>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</si>
  <si>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</si>
  <si>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</si>
  <si>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</si>
  <si>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</si>
  <si>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</si>
  <si>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</si>
  <si>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</si>
  <si>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</si>
  <si>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</si>
  <si>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</si>
  <si>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</si>
  <si>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</si>
  <si>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</si>
  <si>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</si>
  <si>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</si>
  <si>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</si>
  <si>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</si>
  <si>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</si>
  <si>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</si>
  <si>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</si>
  <si>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</si>
  <si>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</si>
  <si>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</si>
  <si>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</si>
  <si>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</si>
  <si>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</si>
  <si>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</si>
  <si>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</si>
  <si>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</si>
  <si>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</si>
  <si>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</si>
  <si>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</si>
  <si>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</si>
  <si>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</si>
  <si>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</si>
  <si>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</si>
  <si>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</si>
  <si>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</si>
  <si>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</si>
  <si>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</si>
  <si>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</si>
  <si>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</si>
  <si>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</si>
  <si>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</si>
  <si>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</si>
  <si>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</si>
  <si>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</si>
  <si>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</si>
  <si>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</si>
  <si>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</si>
  <si>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</si>
  <si>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</si>
  <si>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</si>
  <si>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</si>
  <si>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</si>
  <si>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</si>
  <si>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</si>
  <si>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</si>
  <si>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</si>
  <si>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</si>
  <si>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</si>
  <si>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</si>
  <si>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</si>
  <si>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</si>
  <si>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</si>
  <si>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</si>
  <si>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</si>
  <si>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</si>
  <si>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</si>
  <si>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</si>
  <si>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</si>
  <si>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</si>
  <si>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</si>
  <si>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</si>
  <si>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</si>
  <si>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</si>
  <si>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</si>
  <si>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</si>
  <si>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</si>
  <si>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</si>
  <si>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</si>
  <si>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</si>
  <si>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</si>
  <si>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</si>
  <si>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</si>
  <si>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</si>
  <si>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</si>
  <si>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</si>
  <si>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</si>
  <si>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</si>
  <si>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</si>
  <si>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</si>
  <si>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</si>
  <si>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</si>
  <si>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</si>
  <si>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</si>
  <si>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</si>
  <si>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</si>
  <si>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</si>
  <si>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</si>
  <si>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</si>
  <si>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</si>
  <si>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</si>
  <si>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</si>
  <si>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</si>
  <si>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</si>
  <si>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</si>
  <si>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</si>
  <si>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</si>
  <si>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</si>
  <si>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</si>
  <si>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</si>
  <si>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</si>
  <si>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</si>
  <si>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</si>
  <si>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</si>
  <si>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</si>
  <si>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</si>
  <si>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</si>
  <si>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</si>
  <si>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</si>
  <si>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</si>
  <si>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</si>
  <si>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</si>
  <si>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</si>
  <si>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</si>
  <si>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</si>
  <si>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</si>
  <si>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</si>
  <si>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</si>
  <si>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</si>
  <si>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</si>
  <si>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</si>
  <si>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</si>
  <si>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</si>
  <si>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</si>
  <si>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</si>
  <si>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</si>
  <si>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</si>
  <si>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</si>
  <si>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</si>
  <si>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</si>
  <si>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</si>
  <si>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</si>
  <si>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</si>
  <si>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</si>
  <si>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</si>
  <si>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</si>
  <si>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</si>
  <si>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</si>
  <si>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</si>
  <si>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</si>
  <si>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</si>
  <si>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</si>
  <si>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</si>
  <si>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</si>
  <si>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</si>
  <si>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</si>
  <si>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</si>
  <si>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</si>
  <si>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</si>
  <si>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</si>
  <si>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</si>
  <si>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</si>
  <si>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</si>
  <si>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</si>
  <si>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</si>
  <si>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</si>
  <si>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</si>
  <si>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</si>
  <si>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</si>
  <si>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</si>
  <si>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</si>
  <si>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</si>
  <si>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</si>
  <si>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</si>
  <si>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</si>
  <si>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</si>
  <si>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</si>
  <si>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</si>
  <si>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</si>
  <si>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</si>
  <si>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</si>
  <si>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</si>
  <si>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</si>
  <si>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</si>
  <si>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</si>
  <si>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</si>
  <si>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</si>
  <si>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</si>
  <si>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</si>
  <si>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</si>
  <si>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</si>
  <si>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</si>
  <si>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</si>
  <si>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</si>
  <si>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</si>
  <si>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</si>
  <si>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</si>
  <si>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</si>
  <si>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</si>
  <si>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</si>
  <si>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</si>
  <si>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</si>
  <si>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</si>
  <si>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</si>
  <si>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</si>
  <si>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</si>
  <si>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</si>
  <si>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</si>
  <si>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</si>
  <si>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</si>
  <si>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</si>
  <si>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</si>
  <si>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</si>
  <si>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</si>
  <si>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</si>
  <si>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</si>
  <si>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</si>
  <si>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</si>
  <si>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</si>
  <si>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</si>
  <si>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</si>
  <si>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</si>
  <si>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</si>
  <si>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</si>
  <si>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</si>
  <si>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</si>
  <si>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</si>
  <si>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</si>
  <si>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</si>
  <si>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</si>
  <si>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</si>
  <si>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</si>
  <si>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</si>
  <si>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</si>
  <si>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</si>
  <si>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</si>
  <si>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</si>
  <si>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</si>
  <si>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</si>
  <si>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</si>
  <si>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</si>
  <si>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</si>
  <si>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</si>
  <si>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</si>
  <si>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</si>
  <si>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</si>
  <si>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</si>
  <si>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</si>
  <si>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</si>
  <si>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</si>
  <si>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</si>
  <si>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</si>
  <si>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</si>
  <si>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</si>
  <si>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</si>
  <si>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</si>
  <si>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</si>
  <si>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</si>
  <si>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</si>
  <si>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</si>
  <si>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</si>
  <si>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</si>
  <si>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</si>
  <si>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</si>
  <si>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</si>
  <si>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</si>
  <si>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</si>
  <si>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</si>
  <si>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</si>
  <si>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</si>
  <si>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</si>
  <si>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</si>
  <si>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</si>
  <si>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</si>
  <si>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</si>
  <si>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</si>
  <si>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</si>
  <si>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</si>
  <si>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</si>
  <si>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</si>
  <si>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</si>
  <si>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</si>
  <si>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</si>
  <si>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</si>
  <si>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</si>
  <si>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</si>
  <si>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</si>
  <si>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</si>
  <si>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</si>
  <si>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</si>
  <si>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</si>
  <si>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</si>
  <si>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</si>
  <si>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</si>
  <si>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</si>
  <si>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</si>
  <si>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</si>
  <si>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</si>
  <si>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</si>
  <si>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</si>
  <si>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</si>
  <si>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</si>
  <si>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</si>
  <si>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</si>
  <si>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</si>
  <si>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</si>
  <si>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</si>
  <si>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</si>
  <si>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</si>
  <si>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</si>
  <si>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</si>
  <si>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</si>
  <si>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</si>
  <si>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</si>
  <si>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</si>
  <si>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</si>
  <si>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</si>
  <si>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</si>
  <si>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</si>
  <si>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</si>
  <si>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</si>
  <si>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</si>
  <si>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</si>
  <si>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</si>
  <si>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</si>
  <si>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</si>
  <si>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</si>
  <si>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</si>
  <si>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</si>
  <si>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</si>
  <si>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</si>
  <si>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</si>
  <si>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</si>
  <si>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</si>
  <si>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</si>
  <si>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</si>
  <si>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</si>
  <si>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</si>
  <si>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</si>
  <si>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</si>
  <si>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</si>
  <si>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</si>
  <si>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</si>
  <si>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</si>
  <si>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</si>
  <si>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</si>
  <si>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</si>
  <si>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</si>
  <si>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</si>
  <si>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</si>
  <si>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</si>
  <si>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</si>
  <si>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</si>
  <si>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</si>
  <si>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</si>
  <si>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</si>
  <si>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</si>
  <si>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</si>
  <si>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</si>
  <si>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</si>
  <si>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</si>
  <si>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</si>
  <si>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</si>
  <si>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</si>
  <si>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</si>
  <si>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</si>
  <si>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</si>
  <si>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</si>
  <si>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</si>
  <si>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</si>
  <si>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</si>
  <si>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</si>
  <si>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</si>
  <si>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</si>
  <si>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</si>
  <si>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</si>
  <si>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</si>
  <si>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</si>
  <si>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</si>
  <si>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</si>
  <si>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</si>
  <si>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</si>
  <si>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</si>
  <si>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</si>
  <si>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</si>
  <si>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</si>
  <si>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</si>
  <si>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</si>
  <si>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</si>
  <si>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</si>
  <si>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</si>
  <si>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</si>
  <si>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</si>
  <si>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</si>
  <si>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</si>
  <si>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</si>
  <si>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</si>
  <si>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</si>
  <si>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</si>
  <si>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</si>
  <si>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</si>
  <si>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</si>
  <si>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</si>
  <si>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</si>
  <si>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</si>
  <si>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</si>
  <si>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</si>
  <si>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</si>
  <si>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</si>
  <si>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</si>
  <si>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</si>
  <si>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</si>
  <si>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</si>
  <si>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</si>
  <si>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</si>
  <si>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</si>
  <si>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</si>
  <si>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</si>
  <si>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</si>
  <si>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</si>
  <si>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</si>
  <si>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</si>
  <si>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</si>
  <si>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</si>
  <si>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</si>
  <si>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</si>
  <si>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</si>
  <si>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</si>
  <si>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</si>
  <si>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</si>
  <si>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</si>
  <si>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</si>
  <si>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</si>
  <si>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</si>
  <si>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</si>
  <si>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</si>
  <si>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</si>
  <si>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</si>
  <si>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</si>
  <si>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</si>
  <si>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</si>
  <si>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</si>
  <si>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</si>
  <si>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</si>
  <si>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</si>
  <si>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</si>
  <si>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</si>
  <si>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</si>
  <si>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</si>
  <si>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</si>
  <si>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</si>
  <si>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</si>
  <si>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</si>
  <si>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</si>
  <si>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</si>
  <si>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</si>
  <si>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</si>
  <si>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</si>
  <si>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</si>
  <si>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</si>
  <si>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</si>
  <si>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</si>
  <si>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</si>
  <si>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</si>
  <si>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</si>
  <si>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</si>
  <si>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</si>
  <si>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</si>
  <si>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</si>
  <si>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</si>
  <si>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</si>
  <si>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</si>
  <si>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</si>
  <si>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</si>
  <si>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</si>
  <si>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</si>
  <si>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</si>
  <si>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</si>
  <si>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</si>
  <si>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</si>
  <si>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</si>
  <si>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</si>
  <si>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</si>
  <si>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</si>
  <si>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</si>
  <si>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</si>
  <si>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</si>
  <si>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</si>
  <si>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</si>
  <si>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</si>
  <si>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</si>
  <si>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</si>
  <si>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</si>
  <si>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</si>
  <si>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</si>
  <si>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</si>
  <si>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</si>
  <si>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</si>
  <si>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</si>
  <si>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</si>
  <si>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</si>
  <si>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</si>
  <si>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</si>
  <si>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</si>
  <si>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</si>
  <si>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</si>
  <si>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</si>
  <si>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</si>
  <si>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</si>
  <si>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</si>
  <si>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</si>
  <si>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</si>
  <si>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</si>
  <si>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</si>
  <si>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</si>
  <si>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</si>
  <si>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</si>
  <si>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</si>
  <si>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</si>
  <si>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</si>
  <si>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</si>
  <si>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</si>
  <si>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</si>
  <si>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</si>
  <si>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</si>
  <si>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</si>
  <si>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</si>
  <si>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</si>
  <si>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</si>
  <si>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</si>
  <si>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</si>
  <si>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</si>
  <si>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</si>
  <si>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</si>
  <si>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</si>
  <si>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</si>
  <si>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</si>
  <si>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</si>
  <si>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</si>
  <si>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</si>
  <si>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</si>
  <si>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</si>
  <si>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</si>
  <si>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</si>
  <si>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</si>
  <si>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</si>
  <si>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</si>
  <si>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</si>
  <si>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</si>
  <si>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</si>
  <si>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</si>
  <si>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</si>
  <si>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</si>
  <si>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</si>
  <si>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</si>
  <si>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</si>
  <si>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</si>
  <si>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</si>
  <si>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</si>
  <si>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</si>
  <si>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</si>
  <si>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</si>
  <si>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</si>
  <si>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</si>
  <si>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</si>
  <si>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</si>
  <si>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</si>
  <si>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</si>
  <si>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</si>
  <si>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</si>
  <si>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</si>
  <si>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</si>
  <si>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</si>
  <si>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</si>
  <si>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</si>
  <si>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</si>
  <si>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</si>
  <si>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</si>
  <si>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</si>
  <si>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</si>
  <si>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</si>
  <si>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</si>
  <si>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</si>
  <si>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</si>
  <si>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</si>
  <si>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</si>
  <si>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</si>
  <si>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</si>
  <si>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</si>
  <si>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</si>
  <si>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</si>
  <si>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</si>
  <si>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</si>
  <si>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</si>
  <si>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</si>
  <si>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</si>
  <si>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</si>
  <si>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</si>
  <si>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</si>
  <si>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</si>
  <si>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</si>
  <si>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</si>
  <si>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</si>
  <si>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</si>
  <si>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</si>
  <si>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</si>
  <si>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</si>
  <si>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</si>
  <si>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</si>
  <si>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</si>
  <si>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</si>
  <si>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</si>
  <si>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</si>
  <si>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</si>
  <si>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</si>
  <si>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</si>
  <si>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</si>
  <si>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</si>
  <si>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</si>
  <si>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</si>
  <si>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</si>
  <si>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</si>
  <si>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</si>
  <si>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</si>
  <si>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</si>
  <si>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</si>
  <si>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</si>
  <si>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</si>
  <si>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</si>
  <si>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</si>
  <si>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</si>
  <si>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</si>
  <si>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</si>
  <si>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</si>
  <si>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</si>
  <si>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</si>
  <si>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</si>
  <si>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</si>
  <si>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</si>
  <si>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</si>
  <si>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</si>
  <si>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</si>
  <si>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</si>
  <si>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</si>
  <si>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</si>
  <si>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</si>
  <si>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</si>
  <si>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</si>
  <si>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</si>
  <si>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</si>
  <si>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</si>
  <si>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</si>
  <si>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</si>
  <si>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</si>
  <si>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</si>
  <si>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</si>
  <si>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</si>
  <si>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</si>
  <si>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</si>
  <si>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</si>
  <si>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</si>
  <si>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</si>
  <si>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</si>
  <si>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</si>
  <si>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</si>
  <si>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</si>
  <si>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</si>
  <si>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</si>
  <si>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</si>
  <si>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</si>
  <si>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</si>
  <si>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</si>
  <si>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</si>
  <si>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</si>
  <si>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</si>
  <si>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</si>
  <si>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</si>
  <si>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</si>
  <si>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</si>
  <si>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</si>
  <si>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</si>
  <si>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</si>
  <si>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</si>
  <si>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</si>
  <si>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</si>
  <si>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</si>
  <si>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</si>
  <si>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</si>
  <si>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</si>
  <si>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</si>
  <si>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</si>
  <si>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</si>
  <si>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</si>
  <si>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</si>
  <si>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</si>
  <si>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</si>
  <si>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</si>
  <si>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</si>
  <si>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</si>
  <si>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</si>
  <si>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</si>
  <si>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</si>
  <si>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</si>
  <si>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</si>
  <si>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</si>
  <si>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</si>
  <si>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</si>
  <si>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</si>
  <si>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</si>
  <si>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</si>
  <si>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</si>
  <si>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</si>
  <si>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</si>
  <si>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</si>
  <si>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</si>
  <si>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</si>
  <si>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</si>
  <si>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</si>
  <si>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</si>
  <si>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</si>
  <si>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</si>
  <si>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</si>
  <si>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</si>
  <si>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</si>
  <si>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</si>
  <si>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</si>
  <si>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</si>
  <si>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</si>
  <si>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</si>
  <si>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</si>
  <si>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</si>
  <si>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</si>
  <si>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</si>
  <si>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</si>
  <si>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</si>
  <si>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</si>
  <si>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</si>
  <si>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</si>
  <si>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</si>
  <si>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</si>
  <si>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</si>
  <si>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</si>
  <si>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</si>
  <si>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</si>
  <si>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</si>
  <si>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</si>
  <si>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</si>
  <si>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</si>
  <si>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</si>
  <si>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</si>
  <si>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</si>
  <si>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</si>
  <si>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</si>
  <si>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</si>
  <si>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</si>
  <si>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</si>
  <si>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</si>
  <si>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</si>
  <si>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</si>
  <si>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</si>
  <si>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</si>
  <si>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</si>
  <si>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</si>
  <si>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</si>
  <si>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</si>
  <si>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</si>
  <si>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</si>
  <si>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</si>
  <si>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</si>
  <si>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</si>
  <si>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</si>
  <si>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</si>
  <si>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</si>
  <si>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</si>
  <si>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</si>
  <si>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</si>
  <si>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</si>
  <si>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</si>
  <si>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</si>
  <si>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</si>
  <si>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</si>
  <si>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</si>
  <si>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</si>
  <si>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</si>
  <si>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</si>
  <si>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</si>
  <si>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</si>
  <si>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</si>
  <si>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</si>
  <si>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</si>
  <si>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</si>
  <si>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</si>
  <si>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</si>
  <si>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</si>
  <si>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</si>
  <si>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</si>
  <si>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</si>
  <si>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</si>
  <si>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</si>
  <si>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</si>
  <si>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</si>
  <si>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</si>
  <si>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</si>
  <si>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</si>
  <si>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</si>
  <si>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</si>
  <si>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</si>
  <si>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</si>
  <si>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</si>
  <si>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</si>
  <si>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</si>
  <si>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</si>
  <si>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</si>
  <si>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</si>
  <si>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</si>
  <si>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</si>
  <si>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</si>
  <si>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</si>
  <si>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</si>
  <si>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</si>
  <si>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</si>
  <si>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</si>
  <si>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</si>
  <si>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</si>
  <si>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</si>
  <si>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</si>
  <si>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</si>
  <si>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</si>
  <si>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</si>
  <si>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</si>
  <si>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</si>
  <si>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</si>
  <si>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</si>
  <si>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</si>
  <si>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</si>
  <si>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</si>
  <si>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</si>
  <si>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</si>
  <si>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</si>
  <si>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</si>
  <si>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</si>
  <si>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</si>
  <si>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</si>
  <si>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</si>
  <si>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</si>
  <si>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</si>
  <si>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</si>
  <si>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</si>
  <si>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</si>
  <si>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</si>
  <si>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</si>
  <si>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</si>
  <si>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</si>
  <si>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</si>
  <si>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</si>
  <si>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</si>
  <si>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</si>
  <si>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</si>
  <si>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</si>
  <si>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</si>
  <si>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</si>
  <si>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</si>
  <si>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</si>
  <si>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</si>
  <si>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</si>
  <si>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</si>
  <si>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</si>
  <si>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</si>
  <si>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</si>
  <si>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</si>
  <si>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</si>
  <si>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</si>
  <si>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</si>
  <si>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</si>
  <si>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</si>
  <si>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</si>
  <si>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</si>
  <si>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</si>
  <si>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</si>
  <si>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</si>
  <si>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</si>
  <si>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</si>
  <si>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</si>
  <si>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</si>
  <si>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</si>
  <si>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</si>
  <si>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</si>
  <si>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</si>
  <si>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</si>
  <si>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</si>
  <si>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</si>
  <si>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</si>
  <si>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</si>
  <si>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</si>
  <si>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</si>
  <si>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</si>
  <si>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</si>
  <si>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</si>
  <si>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</si>
  <si>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</si>
  <si>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</si>
  <si>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</si>
  <si>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</si>
  <si>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</si>
  <si>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</si>
  <si>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</si>
  <si>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</si>
  <si>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</si>
  <si>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</si>
  <si>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</si>
  <si>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</si>
  <si>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</si>
  <si>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</si>
  <si>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</si>
  <si>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</si>
  <si>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</si>
  <si>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</si>
  <si>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</si>
  <si>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</si>
  <si>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</si>
  <si>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</si>
  <si>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</si>
  <si>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</si>
  <si>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</si>
  <si>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</si>
  <si>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</si>
  <si>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</si>
  <si>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</si>
  <si>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</si>
  <si>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</si>
  <si>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</si>
  <si>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</si>
  <si>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</si>
  <si>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</si>
  <si>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</si>
  <si>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</si>
  <si>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</si>
  <si>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</si>
  <si>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</si>
  <si>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</si>
  <si>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</si>
  <si>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</si>
  <si>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</si>
  <si>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</si>
  <si>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</si>
  <si>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</si>
  <si>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</si>
  <si>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</si>
  <si>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</si>
  <si>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</si>
  <si>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</si>
  <si>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</si>
  <si>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</si>
  <si>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</si>
  <si>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</si>
  <si>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</si>
  <si>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</si>
  <si>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</si>
  <si>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</si>
  <si>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</si>
  <si>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</si>
  <si>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</si>
  <si>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</si>
  <si>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</si>
  <si>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</si>
  <si>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</si>
  <si>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</si>
  <si>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</si>
  <si>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</si>
  <si>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</si>
  <si>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</si>
  <si>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</si>
  <si>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</si>
  <si>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</si>
  <si>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</si>
  <si>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</si>
  <si>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</si>
  <si>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</si>
  <si>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</si>
  <si>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</si>
  <si>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</si>
  <si>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</si>
  <si>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</si>
  <si>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</si>
  <si>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</si>
  <si>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</si>
  <si>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</si>
  <si>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</si>
  <si>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</si>
  <si>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</si>
  <si>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</si>
  <si>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</si>
  <si>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</si>
  <si>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</si>
  <si>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</si>
  <si>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</si>
  <si>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</si>
  <si>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</si>
  <si>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</si>
  <si>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</si>
  <si>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</si>
  <si>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</si>
  <si>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</si>
  <si>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</si>
  <si>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</si>
  <si>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</si>
  <si>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</si>
  <si>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</si>
  <si>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</si>
  <si>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</si>
  <si>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</si>
  <si>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</si>
  <si>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</si>
  <si>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</si>
  <si>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</si>
  <si>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</si>
  <si>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</si>
  <si>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</si>
  <si>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</si>
  <si>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</si>
  <si>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</si>
  <si>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</si>
  <si>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</si>
  <si>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</si>
  <si>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</si>
  <si>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</si>
  <si>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</si>
  <si>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</si>
  <si>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</si>
  <si>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</si>
  <si>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</si>
  <si>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</si>
  <si>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</si>
  <si>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</si>
  <si>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</si>
  <si>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</si>
  <si>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</si>
  <si>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</si>
  <si>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</si>
  <si>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</si>
  <si>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</si>
  <si>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</si>
  <si>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</si>
  <si>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</si>
  <si>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</si>
  <si>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</si>
  <si>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</si>
  <si>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</si>
  <si>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</si>
  <si>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</si>
  <si>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</si>
  <si>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</si>
  <si>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</si>
  <si>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</si>
  <si>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</si>
  <si>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</si>
  <si>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</si>
  <si>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</si>
  <si>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</si>
  <si>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</si>
  <si>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</si>
  <si>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</si>
  <si>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</si>
  <si>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</si>
  <si>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</si>
  <si>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</si>
  <si>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</si>
  <si>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</si>
  <si>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</si>
  <si>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</si>
  <si>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</si>
  <si>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</si>
  <si>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</si>
  <si>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</si>
  <si>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</si>
  <si>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</si>
  <si>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</si>
  <si>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</si>
  <si>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</si>
  <si>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</si>
  <si>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</si>
  <si>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</si>
  <si>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</si>
  <si>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</si>
  <si>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</si>
  <si>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</si>
  <si>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</si>
  <si>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</si>
  <si>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</si>
  <si>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</si>
  <si>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</si>
  <si>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</si>
  <si>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</si>
  <si>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</si>
  <si>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</si>
  <si>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</si>
  <si>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</si>
  <si>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</si>
  <si>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</si>
  <si>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</si>
  <si>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</si>
  <si>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</si>
  <si>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</si>
  <si>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</si>
  <si>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</si>
  <si>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</si>
  <si>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</si>
  <si>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</si>
  <si>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</si>
  <si>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</si>
  <si>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</si>
  <si>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</si>
  <si>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</si>
  <si>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</si>
  <si>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</si>
  <si>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</si>
  <si>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</si>
  <si>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</si>
  <si>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</si>
  <si>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</si>
  <si>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</si>
  <si>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</si>
  <si>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</si>
  <si>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</si>
  <si>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</si>
  <si>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</si>
  <si>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</si>
  <si>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</si>
  <si>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</si>
  <si>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</si>
  <si>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</si>
  <si>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</si>
  <si>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</si>
  <si>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</si>
  <si>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</si>
  <si>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</si>
  <si>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</si>
  <si>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</si>
  <si>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</si>
  <si>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</si>
  <si>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</si>
  <si>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</si>
  <si>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</si>
  <si>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</si>
  <si>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</si>
  <si>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</si>
  <si>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</si>
  <si>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</si>
  <si>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</si>
  <si>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</si>
  <si>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</si>
  <si>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</si>
  <si>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</si>
  <si>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</si>
  <si>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</si>
  <si>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</si>
  <si>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</si>
  <si>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</si>
  <si>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</si>
  <si>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</si>
  <si>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</si>
  <si>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</si>
  <si>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</si>
  <si>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</si>
  <si>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</si>
  <si>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</si>
  <si>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</si>
  <si>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</si>
  <si>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</si>
  <si>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</si>
  <si>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</si>
  <si>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</si>
  <si>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</si>
  <si>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</si>
  <si>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</si>
  <si>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</si>
  <si>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</si>
  <si>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</si>
  <si>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</si>
  <si>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</si>
  <si>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</si>
  <si>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</si>
  <si>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</si>
  <si>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</si>
  <si>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</si>
  <si>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</si>
  <si>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</si>
  <si>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</si>
  <si>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</si>
  <si>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</si>
  <si>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</si>
  <si>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</si>
  <si>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</si>
  <si>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</si>
  <si>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</si>
  <si>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</si>
  <si>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</si>
  <si>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</si>
  <si>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</si>
  <si>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</si>
  <si>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</si>
  <si>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</si>
  <si>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</si>
  <si>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</si>
  <si>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</si>
  <si>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</si>
  <si>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</si>
  <si>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</si>
  <si>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</si>
  <si>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</si>
  <si>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</si>
  <si>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</si>
  <si>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</si>
  <si>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</si>
  <si>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</si>
  <si>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</si>
  <si>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</si>
  <si>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</si>
  <si>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</si>
  <si>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</si>
  <si>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</si>
  <si>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</si>
  <si>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</si>
  <si>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</si>
  <si>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</si>
  <si>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</si>
  <si>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</si>
  <si>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</si>
  <si>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</si>
  <si>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</si>
  <si>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</si>
  <si>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</si>
  <si>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</si>
  <si>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</si>
  <si>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</si>
  <si>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</si>
  <si>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</si>
  <si>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</si>
  <si>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</si>
  <si>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</si>
  <si>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</si>
  <si>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</si>
  <si>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</si>
  <si>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</si>
  <si>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</si>
  <si>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</si>
  <si>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</si>
  <si>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</si>
  <si>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</si>
  <si>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</si>
  <si>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</si>
  <si>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</si>
  <si>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</si>
  <si>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</si>
  <si>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</si>
  <si>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</si>
  <si>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</si>
  <si>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</si>
  <si>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</si>
  <si>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</si>
  <si>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</si>
  <si>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</si>
  <si>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</si>
  <si>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</si>
  <si>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</si>
  <si>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</si>
  <si>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</si>
  <si>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</si>
  <si>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</si>
  <si>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</si>
  <si>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</si>
  <si>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</si>
  <si>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</si>
  <si>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</si>
  <si>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</si>
  <si>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</si>
  <si>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</si>
  <si>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</si>
  <si>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</si>
  <si>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</si>
  <si>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</si>
  <si>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</si>
  <si>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</si>
  <si>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</si>
  <si>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</si>
  <si>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</si>
  <si>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</si>
  <si>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</si>
  <si>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</si>
  <si>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</si>
  <si>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</si>
  <si>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</si>
  <si>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</si>
  <si>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</si>
  <si>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</si>
  <si>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</si>
  <si>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</si>
  <si>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</si>
  <si>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</si>
  <si>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</si>
  <si>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</si>
  <si>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</si>
  <si>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</si>
  <si>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</si>
  <si>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</si>
  <si>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</si>
  <si>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</si>
  <si>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</si>
  <si>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</si>
  <si>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</si>
  <si>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</si>
  <si>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</si>
  <si>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</si>
  <si>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</si>
  <si>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</si>
  <si>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</si>
  <si>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</si>
  <si>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</si>
  <si>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</si>
  <si>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</si>
  <si>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</si>
  <si>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</si>
  <si>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</si>
  <si>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</si>
  <si>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</si>
  <si>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</si>
  <si>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</si>
  <si>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</si>
  <si>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</si>
  <si>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</si>
  <si>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</si>
  <si>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</si>
  <si>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</si>
  <si>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</si>
  <si>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</si>
  <si>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</si>
  <si>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</si>
  <si>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</si>
  <si>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</si>
  <si>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</si>
  <si>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</si>
  <si>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</si>
  <si>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</si>
  <si>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</si>
  <si>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</si>
  <si>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</si>
  <si>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</si>
  <si>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</si>
  <si>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</si>
  <si>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</si>
  <si>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</si>
  <si>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</si>
  <si>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</si>
  <si>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</si>
  <si>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</si>
  <si>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</si>
  <si>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</si>
  <si>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</si>
  <si>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</si>
  <si>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</si>
  <si>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</si>
  <si>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</si>
  <si>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</si>
  <si>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</si>
  <si>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</si>
  <si>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</si>
  <si>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</si>
  <si>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</si>
  <si>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</si>
  <si>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</si>
  <si>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</si>
  <si>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</si>
  <si>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</si>
  <si>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</si>
  <si>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</si>
  <si>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</si>
  <si>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</si>
  <si>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</si>
  <si>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</si>
  <si>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</si>
  <si>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</si>
  <si>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</si>
  <si>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</si>
  <si>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</si>
  <si>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</si>
  <si>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</si>
  <si>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</si>
  <si>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</si>
  <si>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</si>
  <si>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</si>
  <si>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</si>
  <si>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</si>
  <si>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</si>
  <si>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</si>
  <si>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</si>
  <si>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</si>
  <si>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</si>
  <si>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</si>
  <si>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</si>
  <si>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</si>
  <si>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</si>
  <si>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</si>
  <si>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</si>
  <si>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</si>
  <si>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</si>
  <si>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</si>
  <si>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</si>
  <si>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</si>
  <si>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</si>
  <si>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</si>
  <si>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</si>
  <si>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</si>
  <si>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</si>
  <si>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</si>
  <si>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</si>
  <si>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</si>
  <si>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</si>
  <si>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</si>
  <si>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</si>
  <si>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</si>
  <si>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</si>
  <si>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</si>
  <si>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</si>
  <si>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</si>
  <si>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</si>
  <si>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</si>
  <si>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</si>
  <si>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</si>
  <si>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</si>
  <si>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</si>
  <si>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</si>
  <si>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</si>
  <si>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</si>
  <si>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</si>
  <si>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</si>
  <si>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</si>
  <si>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</si>
  <si>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</si>
  <si>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</si>
  <si>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</si>
  <si>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</si>
  <si>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</si>
  <si>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</si>
  <si>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</si>
  <si>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</si>
  <si>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</si>
  <si>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</si>
  <si>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</si>
  <si>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</si>
  <si>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</si>
  <si>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</si>
  <si>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</si>
  <si>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</si>
  <si>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</si>
  <si>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</si>
  <si>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</si>
  <si>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</si>
  <si>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</si>
  <si>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</si>
  <si>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</si>
  <si>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</si>
  <si>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</si>
  <si>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</si>
  <si>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</si>
  <si>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</si>
  <si>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</si>
  <si>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</si>
  <si>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</si>
  <si>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</si>
  <si>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</si>
  <si>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</si>
  <si>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</si>
  <si>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</si>
  <si>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</si>
  <si>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</si>
  <si>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</si>
  <si>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</si>
  <si>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</si>
  <si>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</si>
  <si>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</si>
  <si>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</si>
  <si>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</si>
  <si>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</si>
  <si>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</si>
  <si>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</si>
  <si>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</si>
  <si>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</si>
  <si>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</si>
  <si>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</si>
  <si>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</si>
  <si>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</si>
  <si>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</si>
  <si>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</si>
  <si>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</si>
  <si>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</si>
  <si>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</si>
  <si>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</si>
  <si>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</si>
  <si>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</si>
  <si>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</si>
  <si>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</si>
  <si>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</si>
  <si>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</si>
  <si>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</si>
  <si>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</si>
  <si>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</si>
  <si>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</si>
  <si>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</si>
  <si>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</si>
  <si>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</si>
  <si>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</si>
  <si>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</si>
  <si>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</si>
  <si>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</si>
  <si>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</si>
  <si>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</si>
  <si>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</si>
  <si>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</si>
  <si>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</si>
  <si>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</si>
  <si>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</si>
  <si>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</si>
  <si>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</si>
  <si>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</si>
  <si>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</si>
  <si>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</si>
  <si>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</si>
  <si>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</si>
  <si>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</si>
  <si>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</si>
  <si>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</si>
  <si>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</si>
  <si>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</si>
  <si>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</si>
  <si>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</si>
  <si>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</si>
  <si>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</si>
  <si>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</si>
  <si>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</si>
  <si>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</si>
  <si>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</si>
  <si>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</si>
  <si>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</si>
  <si>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</si>
  <si>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</si>
  <si>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</si>
  <si>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</si>
  <si>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</si>
  <si>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</si>
  <si>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</si>
  <si>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</si>
  <si>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</si>
  <si>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</si>
  <si>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</si>
  <si>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</si>
  <si>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</si>
  <si>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</si>
  <si>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</si>
  <si>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</si>
  <si>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</si>
  <si>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</si>
  <si>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</si>
  <si>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</si>
  <si>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</si>
  <si>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</si>
  <si>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</si>
  <si>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</si>
  <si>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</si>
  <si>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</si>
  <si>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</si>
  <si>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</si>
  <si>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</si>
  <si>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</si>
  <si>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</si>
  <si>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</si>
  <si>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</si>
  <si>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</si>
  <si>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</si>
  <si>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</si>
  <si>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</si>
  <si>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</si>
  <si>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</si>
  <si>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</si>
  <si>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</si>
  <si>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</si>
  <si>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</si>
  <si>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</si>
  <si>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</si>
  <si>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</si>
  <si>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</si>
  <si>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</si>
  <si>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</si>
  <si>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</si>
  <si>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</si>
  <si>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</si>
  <si>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</si>
  <si>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</si>
  <si>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</si>
  <si>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</si>
  <si>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</si>
  <si>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</si>
  <si>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</si>
  <si>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</si>
  <si>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</si>
  <si>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</si>
  <si>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</si>
  <si>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</si>
  <si>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</si>
  <si>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</si>
  <si>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</si>
  <si>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</si>
  <si>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</si>
  <si>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</si>
  <si>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</si>
  <si>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</si>
  <si>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</si>
  <si>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</si>
  <si>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</si>
  <si>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</si>
  <si>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</si>
  <si>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</si>
  <si>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</si>
  <si>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</si>
  <si>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</si>
  <si>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</si>
  <si>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</si>
  <si>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</si>
  <si>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</si>
  <si>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</si>
  <si>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</si>
  <si>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</si>
  <si>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</si>
  <si>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</si>
  <si>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</si>
  <si>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</si>
  <si>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</si>
  <si>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</si>
  <si>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</si>
  <si>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</si>
  <si>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</si>
  <si>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</si>
  <si>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</si>
  <si>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</si>
  <si>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</si>
  <si>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</si>
  <si>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</si>
  <si>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</si>
  <si>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</si>
  <si>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</si>
  <si>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</si>
  <si>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</si>
  <si>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</si>
  <si>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</si>
  <si>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</si>
  <si>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</si>
  <si>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</si>
  <si>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</si>
  <si>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</si>
  <si>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</si>
  <si>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</si>
  <si>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</si>
  <si>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</si>
  <si>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</si>
  <si>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</si>
  <si>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</si>
  <si>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</si>
  <si>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</si>
  <si>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</si>
  <si>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</si>
  <si>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</si>
  <si>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</si>
  <si>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</si>
  <si>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</si>
  <si>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</si>
  <si>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</si>
  <si>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</si>
  <si>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</si>
  <si>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</si>
  <si>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</si>
  <si>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</si>
  <si>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</si>
  <si>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</si>
  <si>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</si>
  <si>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</si>
  <si>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</si>
  <si>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</si>
  <si>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</si>
  <si>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</si>
  <si>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</si>
  <si>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</si>
  <si>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</si>
  <si>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</si>
  <si>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</si>
  <si>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</si>
  <si>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</si>
  <si>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</si>
  <si>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</si>
  <si>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</si>
  <si>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</si>
  <si>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</si>
  <si>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</si>
  <si>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</si>
  <si>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</si>
  <si>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</si>
  <si>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</si>
  <si>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</si>
  <si>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</si>
  <si>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</si>
  <si>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</si>
  <si>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</si>
  <si>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</si>
  <si>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</si>
  <si>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</si>
  <si>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</si>
  <si>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</si>
  <si>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</si>
  <si>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</si>
  <si>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</si>
  <si>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</si>
  <si>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</si>
  <si>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</si>
  <si>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</si>
  <si>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</si>
  <si>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</si>
  <si>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</si>
  <si>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</si>
  <si>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</si>
  <si>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</si>
  <si>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</si>
  <si>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</si>
  <si>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</si>
  <si>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</si>
  <si>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</si>
  <si>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</si>
  <si>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</si>
  <si>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</si>
  <si>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</si>
  <si>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</si>
  <si>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</si>
  <si>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</si>
  <si>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</si>
  <si>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</si>
  <si>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</si>
  <si>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</si>
  <si>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</si>
  <si>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</si>
  <si>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</si>
  <si>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</si>
  <si>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</si>
  <si>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</si>
  <si>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</si>
  <si>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</si>
  <si>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</si>
  <si>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</si>
  <si>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</si>
  <si>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</si>
  <si>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</si>
  <si>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</si>
  <si>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</si>
  <si>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</si>
  <si>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</si>
  <si>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</si>
  <si>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</si>
  <si>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</si>
  <si>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</si>
  <si>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</si>
  <si>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</si>
  <si>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</si>
  <si>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</si>
  <si>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</si>
  <si>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</si>
  <si>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</si>
  <si>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</si>
  <si>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</si>
  <si>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</si>
  <si>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</si>
  <si>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</si>
  <si>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</si>
  <si>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</si>
  <si>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</si>
  <si>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</si>
  <si>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</si>
  <si>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</si>
  <si>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</si>
  <si>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</si>
  <si>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</si>
  <si>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</si>
  <si>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</si>
  <si>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</si>
  <si>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</si>
  <si>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</si>
  <si>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</si>
  <si>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</si>
  <si>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</si>
  <si>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</si>
  <si>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</si>
  <si>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</si>
  <si>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</si>
  <si>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</si>
  <si>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</si>
  <si>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</si>
  <si>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</si>
  <si>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</si>
  <si>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</si>
  <si>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</si>
  <si>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</si>
  <si>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</si>
  <si>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</si>
  <si>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</si>
  <si>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</si>
  <si>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</si>
  <si>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</si>
  <si>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</si>
  <si>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</si>
  <si>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</si>
  <si>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</si>
  <si>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</si>
  <si>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</si>
  <si>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</si>
  <si>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</si>
  <si>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</si>
  <si>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</si>
  <si>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</si>
  <si>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</si>
  <si>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</si>
  <si>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</si>
  <si>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</si>
  <si>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</si>
  <si>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</si>
  <si>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</si>
  <si>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</si>
  <si>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</si>
  <si>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</si>
  <si>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</si>
  <si>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</si>
  <si>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</si>
  <si>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</si>
  <si>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</si>
  <si>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</si>
  <si>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</si>
  <si>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</si>
  <si>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</si>
  <si>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</si>
  <si>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</si>
  <si>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</si>
  <si>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</si>
  <si>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</si>
  <si>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</si>
  <si>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</si>
  <si>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</si>
  <si>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</si>
  <si>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</si>
  <si>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</si>
  <si>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</si>
  <si>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</si>
  <si>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</si>
  <si>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</si>
  <si>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</si>
  <si>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</si>
  <si>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</si>
  <si>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</si>
  <si>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</si>
  <si>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</si>
  <si>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</si>
  <si>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</si>
  <si>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</si>
  <si>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</si>
  <si>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</si>
  <si>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</si>
  <si>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</si>
  <si>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</si>
  <si>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</si>
  <si>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</si>
  <si>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</si>
  <si>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</si>
  <si>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</si>
  <si>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</si>
  <si>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</si>
  <si>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</si>
  <si>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</si>
  <si>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</si>
  <si>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</si>
  <si>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</si>
  <si>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</si>
  <si>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</si>
  <si>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</si>
  <si>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</si>
  <si>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</si>
  <si>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</si>
  <si>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</si>
  <si>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</si>
  <si>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</si>
  <si>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</si>
  <si>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</si>
  <si>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</si>
  <si>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</si>
  <si>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</si>
  <si>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</si>
  <si>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</si>
  <si>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</si>
  <si>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</si>
  <si>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</si>
  <si>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</si>
  <si>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</si>
  <si>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</si>
  <si>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</si>
  <si>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</si>
  <si>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</si>
  <si>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</si>
  <si>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</si>
  <si>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</si>
  <si>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</si>
  <si>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</si>
  <si>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</si>
  <si>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</si>
  <si>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</si>
  <si>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</si>
  <si>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</si>
  <si>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</si>
  <si>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</si>
  <si>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</si>
  <si>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</si>
  <si>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</si>
  <si>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</si>
  <si>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</si>
  <si>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</si>
  <si>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</si>
  <si>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</si>
  <si>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</si>
  <si>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</si>
  <si>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</si>
  <si>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</si>
  <si>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</si>
  <si>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</si>
  <si>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</si>
  <si>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</si>
  <si>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</si>
  <si>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</si>
  <si>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</si>
  <si>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</si>
  <si>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</si>
  <si>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</si>
  <si>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</si>
  <si>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</si>
  <si>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</si>
  <si>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</si>
  <si>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</si>
  <si>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</si>
  <si>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</si>
  <si>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</si>
  <si>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</si>
  <si>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</si>
  <si>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</si>
  <si>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</si>
  <si>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</si>
  <si>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</si>
  <si>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</si>
  <si>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</si>
  <si>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</si>
  <si>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</si>
  <si>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</si>
  <si>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</si>
  <si>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</si>
  <si>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</si>
  <si>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</si>
  <si>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</si>
  <si>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</si>
  <si>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</si>
  <si>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</si>
  <si>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</si>
  <si>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</si>
  <si>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</si>
  <si>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</si>
  <si>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</si>
  <si>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</si>
  <si>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</si>
  <si>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</si>
  <si>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</si>
  <si>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</si>
  <si>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</si>
  <si>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</si>
  <si>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</si>
  <si>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</si>
  <si>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</si>
  <si>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</si>
  <si>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</si>
  <si>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</si>
  <si>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</si>
  <si>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</si>
  <si>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</si>
  <si>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</si>
  <si>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</si>
  <si>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</si>
  <si>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</si>
  <si>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</si>
  <si>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</si>
  <si>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</si>
  <si>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</si>
  <si>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</si>
  <si>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</si>
  <si>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</si>
  <si>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</si>
  <si>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</si>
  <si>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</si>
  <si>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</si>
  <si>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</si>
  <si>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</si>
  <si>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</si>
  <si>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</si>
  <si>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</si>
  <si>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</si>
  <si>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</si>
  <si>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</si>
  <si>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</si>
  <si>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</si>
  <si>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</si>
  <si>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</si>
  <si>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</si>
  <si>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</si>
  <si>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</si>
  <si>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</si>
  <si>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</si>
  <si>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</si>
  <si>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</si>
  <si>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</si>
  <si>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</si>
  <si>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</si>
  <si>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</si>
  <si>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</si>
  <si>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</si>
  <si>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</si>
  <si>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</si>
  <si>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</si>
  <si>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</si>
  <si>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</si>
  <si>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</si>
  <si>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</si>
  <si>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</si>
  <si>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</si>
  <si>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</si>
  <si>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</si>
  <si>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</si>
  <si>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</si>
  <si>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</si>
  <si>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</si>
  <si>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</si>
  <si>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</si>
  <si>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</si>
  <si>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</si>
  <si>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</si>
  <si>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</si>
  <si>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</si>
  <si>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</si>
  <si>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</si>
  <si>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</si>
  <si>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</si>
  <si>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</si>
  <si>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</si>
  <si>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</si>
  <si>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</si>
  <si>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</si>
  <si>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</si>
  <si>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</si>
  <si>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</si>
  <si>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</si>
  <si>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</si>
  <si>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</si>
  <si>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</si>
  <si>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</si>
  <si>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</si>
  <si>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</si>
  <si>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</si>
  <si>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</si>
  <si>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</si>
  <si>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</si>
  <si>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</si>
  <si>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</si>
  <si>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</si>
  <si>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</si>
  <si>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</si>
  <si>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</si>
  <si>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</si>
  <si>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</si>
  <si>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</si>
  <si>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</si>
  <si>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</si>
  <si>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</si>
  <si>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</si>
  <si>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</si>
  <si>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</si>
  <si>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</si>
  <si>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</si>
  <si>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</si>
  <si>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</si>
  <si>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</si>
  <si>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</si>
  <si>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</si>
  <si>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</si>
  <si>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</si>
  <si>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</si>
  <si>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</si>
  <si>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</si>
  <si>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</si>
  <si>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</si>
  <si>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</si>
  <si>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</si>
  <si>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</si>
  <si>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</si>
  <si>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</si>
  <si>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</si>
  <si>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</si>
  <si>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</si>
  <si>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</si>
  <si>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</si>
  <si>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</si>
  <si>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</si>
  <si>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</si>
  <si>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</si>
  <si>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</si>
  <si>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</si>
  <si>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</si>
  <si>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</si>
  <si>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</si>
  <si>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</si>
  <si>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</si>
  <si>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</si>
  <si>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</si>
  <si>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</si>
  <si>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</si>
  <si>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</si>
  <si>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</si>
  <si>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</si>
  <si>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</si>
  <si>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</si>
  <si>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</si>
  <si>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</si>
  <si>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</si>
  <si>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</si>
  <si>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</si>
  <si>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</si>
  <si>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</si>
  <si>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</si>
  <si>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</si>
  <si>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</si>
  <si>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</si>
  <si>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</si>
  <si>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</si>
  <si>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</si>
  <si>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</si>
  <si>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</si>
  <si>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</si>
  <si>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</si>
  <si>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</si>
  <si>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</si>
  <si>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</si>
  <si>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</si>
  <si>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</si>
  <si>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</si>
  <si>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</si>
  <si>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</si>
  <si>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</si>
  <si>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</si>
  <si>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</si>
  <si>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</si>
  <si>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</si>
  <si>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</si>
  <si>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</si>
  <si>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</si>
  <si>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</si>
  <si>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</si>
  <si>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</si>
  <si>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</si>
  <si>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</si>
  <si>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</si>
  <si>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</si>
  <si>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</si>
  <si>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</si>
  <si>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</si>
  <si>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</si>
  <si>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</si>
  <si>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</si>
  <si>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</si>
  <si>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</si>
  <si>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</si>
  <si>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</si>
  <si>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</si>
  <si>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</si>
  <si>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</si>
  <si>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</si>
  <si>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</si>
  <si>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</si>
  <si>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</si>
  <si>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</si>
  <si>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</si>
  <si>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</si>
  <si>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</si>
  <si>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</si>
  <si>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</si>
  <si>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</si>
  <si>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</si>
  <si>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</si>
  <si>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</si>
  <si>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</si>
  <si>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</si>
  <si>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</si>
  <si>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</si>
  <si>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</si>
  <si>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</si>
  <si>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</si>
  <si>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</si>
  <si>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</si>
  <si>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</si>
  <si>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</si>
  <si>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</si>
  <si>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</si>
  <si>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</si>
  <si>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</si>
  <si>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</si>
  <si>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</si>
  <si>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</si>
  <si>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</si>
  <si>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</si>
  <si>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</si>
  <si>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</si>
  <si>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</si>
  <si>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</si>
  <si>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</si>
  <si>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</si>
  <si>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</si>
  <si>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</si>
  <si>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</si>
  <si>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</si>
  <si>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</si>
  <si>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</si>
  <si>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</si>
  <si>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</si>
  <si>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</si>
  <si>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</si>
  <si>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</si>
  <si>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</si>
  <si>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</si>
  <si>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</si>
  <si>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</si>
  <si>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</si>
  <si>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</si>
  <si>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</si>
  <si>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</si>
  <si>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</si>
  <si>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</si>
  <si>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</si>
  <si>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</si>
  <si>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</si>
  <si>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</si>
  <si>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</si>
  <si>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</si>
  <si>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</si>
  <si>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</si>
  <si>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</si>
  <si>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</si>
  <si>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</si>
  <si>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</si>
  <si>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</si>
  <si>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</si>
  <si>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</si>
  <si>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</si>
  <si>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</si>
  <si>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</si>
  <si>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</si>
  <si>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</si>
  <si>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</si>
  <si>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</si>
  <si>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</si>
  <si>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</si>
  <si>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</si>
  <si>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</si>
  <si>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</si>
  <si>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</si>
  <si>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</si>
  <si>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</si>
  <si>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</si>
  <si>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</si>
  <si>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</si>
  <si>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</si>
  <si>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</si>
  <si>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</si>
  <si>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</si>
  <si>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</si>
  <si>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</si>
  <si>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</si>
  <si>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</si>
  <si>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</si>
  <si>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</si>
  <si>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</si>
  <si>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</si>
  <si>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</si>
  <si>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</si>
  <si>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</si>
  <si>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</si>
  <si>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</si>
  <si>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</si>
  <si>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</si>
  <si>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</si>
  <si>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</si>
  <si>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</si>
  <si>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</si>
  <si>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</si>
  <si>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</si>
  <si>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</si>
  <si>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</si>
  <si>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</si>
  <si>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</si>
  <si>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</si>
  <si>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</si>
  <si>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</si>
  <si>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</si>
  <si>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</si>
  <si>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</si>
  <si>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</si>
  <si>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</si>
  <si>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</si>
  <si>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</si>
  <si>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</si>
  <si>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</si>
  <si>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</si>
  <si>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</si>
  <si>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</si>
  <si>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</si>
  <si>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</si>
  <si>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</si>
  <si>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</si>
  <si>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</si>
  <si>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</si>
  <si>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</si>
  <si>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</si>
  <si>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</si>
  <si>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</si>
  <si>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</si>
  <si>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</si>
  <si>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</si>
  <si>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</si>
  <si>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</si>
  <si>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</si>
  <si>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</si>
  <si>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</si>
  <si>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</si>
  <si>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</si>
  <si>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</si>
  <si>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</si>
  <si>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</si>
  <si>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</si>
  <si>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</si>
  <si>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</si>
  <si>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</si>
  <si>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</si>
  <si>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</si>
  <si>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</si>
  <si>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</si>
  <si>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</si>
  <si>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</si>
  <si>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</si>
  <si>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</si>
  <si>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</si>
  <si>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</si>
  <si>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</si>
  <si>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</si>
  <si>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</si>
  <si>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</si>
  <si>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</si>
  <si>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</si>
  <si>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</si>
  <si>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</si>
  <si>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</si>
  <si>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</si>
  <si>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</si>
  <si>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</si>
  <si>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</si>
  <si>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</si>
  <si>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</si>
  <si>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</si>
  <si>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</si>
  <si>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</si>
  <si>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</si>
  <si>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</si>
  <si>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</si>
  <si>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</si>
  <si>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</si>
  <si>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</si>
  <si>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</si>
  <si>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</si>
  <si>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</si>
  <si>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</si>
  <si>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</si>
  <si>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</si>
  <si>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</si>
  <si>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</si>
  <si>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</si>
  <si>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</si>
  <si>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</si>
  <si>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</si>
  <si>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</si>
  <si>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</si>
  <si>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</si>
  <si>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</si>
  <si>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</si>
  <si>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</si>
  <si>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</si>
  <si>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</si>
  <si>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</si>
  <si>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</si>
  <si>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</si>
  <si>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</si>
  <si>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</si>
  <si>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</si>
  <si>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</si>
  <si>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</si>
  <si>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</si>
  <si>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</si>
  <si>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</si>
  <si>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</si>
  <si>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</si>
  <si>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</si>
  <si>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</si>
  <si>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</si>
  <si>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</si>
  <si>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</si>
  <si>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</si>
  <si>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</si>
  <si>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</si>
  <si>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</si>
  <si>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</si>
  <si>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</si>
  <si>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</si>
  <si>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</si>
  <si>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</si>
  <si>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</si>
  <si>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</si>
  <si>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</si>
  <si>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</si>
  <si>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</si>
  <si>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</si>
  <si>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</si>
  <si>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</si>
  <si>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</si>
  <si>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</si>
  <si>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</si>
  <si>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</si>
  <si>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</si>
  <si>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</si>
  <si>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</si>
  <si>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</si>
  <si>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</si>
  <si>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</si>
  <si>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</si>
  <si>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</si>
  <si>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</si>
  <si>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</si>
  <si>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</si>
  <si>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</si>
  <si>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</si>
  <si>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</si>
  <si>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</si>
  <si>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</si>
  <si>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</si>
  <si>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</si>
  <si>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</si>
  <si>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</si>
  <si>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</si>
  <si>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</si>
  <si>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</si>
  <si>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</si>
  <si>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</si>
  <si>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</si>
  <si>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</si>
  <si>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</si>
  <si>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</si>
  <si>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</si>
  <si>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</si>
  <si>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</si>
  <si>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</si>
  <si>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</si>
  <si>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</si>
  <si>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</si>
  <si>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</si>
  <si>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</si>
  <si>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</si>
  <si>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</si>
  <si>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</si>
  <si>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</si>
  <si>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</si>
  <si>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</si>
  <si>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</si>
  <si>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</si>
  <si>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</si>
  <si>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</si>
  <si>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</si>
  <si>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</si>
  <si>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</si>
  <si>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</si>
  <si>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</si>
  <si>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</si>
  <si>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</si>
  <si>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</si>
  <si>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</si>
  <si>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</si>
  <si>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</si>
  <si>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</si>
  <si>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</si>
  <si>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</si>
  <si>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</si>
  <si>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</si>
  <si>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</si>
  <si>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</si>
  <si>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</si>
  <si>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</si>
  <si>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</si>
  <si>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</si>
  <si>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</si>
  <si>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</si>
  <si>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</si>
  <si>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</si>
  <si>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</si>
  <si>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</si>
  <si>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</si>
  <si>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</si>
  <si>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</si>
  <si>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</si>
  <si>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</si>
  <si>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</si>
  <si>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</si>
  <si>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</si>
  <si>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</si>
  <si>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</si>
  <si>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</si>
  <si>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</si>
  <si>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</si>
  <si>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</si>
  <si>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</si>
  <si>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</si>
  <si>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</si>
  <si>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</si>
  <si>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</si>
  <si>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</si>
  <si>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</si>
  <si>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</si>
  <si>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</si>
  <si>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</si>
  <si>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</si>
  <si>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</si>
  <si>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</si>
  <si>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</si>
  <si>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</si>
  <si>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</si>
  <si>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</si>
  <si>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</si>
  <si>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</si>
  <si>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</si>
  <si>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</si>
  <si>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</si>
  <si>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</si>
  <si>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</si>
  <si>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</si>
  <si>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</si>
  <si>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</si>
  <si>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</si>
  <si>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</si>
  <si>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</si>
  <si>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</si>
  <si>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</si>
  <si>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</si>
  <si>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</si>
  <si>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</si>
  <si>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</si>
  <si>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</si>
  <si>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</si>
  <si>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</si>
  <si>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</si>
  <si>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</si>
  <si>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</si>
  <si>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</si>
  <si>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</si>
  <si>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</si>
  <si>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</si>
  <si>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</si>
  <si>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</si>
  <si>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</si>
  <si>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</si>
  <si>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</si>
  <si>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</si>
  <si>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</si>
  <si>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</si>
  <si>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</si>
  <si>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</si>
  <si>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</si>
  <si>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</si>
  <si>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</si>
  <si>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</si>
  <si>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</si>
  <si>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</si>
  <si>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</si>
  <si>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</si>
  <si>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</si>
  <si>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</si>
  <si>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</si>
  <si>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</si>
  <si>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</si>
  <si>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</si>
  <si>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</si>
  <si>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</si>
  <si>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</si>
  <si>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</si>
  <si>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</si>
  <si>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</si>
  <si>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</si>
  <si>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</si>
  <si>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</si>
  <si>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</si>
  <si>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</si>
  <si>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</si>
  <si>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</si>
  <si>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</si>
  <si>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</si>
  <si>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</si>
  <si>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</si>
  <si>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</si>
  <si>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</si>
  <si>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</si>
  <si>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</si>
  <si>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</si>
  <si>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</si>
  <si>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</si>
  <si>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</si>
  <si>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</si>
  <si>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</si>
  <si>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</si>
  <si>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</si>
  <si>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</si>
  <si>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</si>
  <si>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</si>
  <si>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</si>
  <si>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</si>
  <si>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</si>
  <si>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</si>
  <si>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</si>
  <si>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</si>
  <si>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</si>
  <si>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</si>
  <si>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</si>
  <si>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</si>
  <si>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</si>
  <si>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</si>
  <si>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</si>
  <si>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</si>
  <si>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</si>
  <si>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</si>
  <si>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</si>
  <si>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</si>
  <si>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</si>
  <si>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</si>
  <si>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</si>
  <si>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</si>
  <si>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</si>
  <si>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</si>
  <si>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</si>
  <si>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</si>
  <si>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</si>
  <si>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</si>
  <si>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</si>
  <si>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</si>
  <si>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</si>
  <si>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</si>
  <si>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</si>
  <si>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</si>
  <si>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</si>
  <si>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</si>
  <si>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</si>
  <si>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</si>
  <si>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</si>
  <si>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</si>
  <si>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</si>
  <si>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</si>
  <si>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</si>
  <si>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</si>
  <si>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</si>
  <si>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</si>
  <si>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</si>
  <si>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</si>
  <si>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</si>
  <si>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</si>
  <si>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</si>
  <si>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</si>
  <si>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</si>
  <si>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</si>
  <si>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</si>
  <si>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</si>
  <si>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</si>
  <si>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</si>
  <si>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</si>
  <si>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</si>
  <si>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</si>
  <si>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</si>
  <si>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</si>
  <si>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</si>
  <si>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</si>
  <si>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</si>
  <si>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</si>
  <si>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</si>
  <si>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</si>
  <si>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</si>
  <si>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</si>
  <si>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</si>
  <si>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</si>
  <si>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</si>
  <si>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</si>
  <si>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</si>
  <si>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</si>
  <si>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</si>
  <si>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</si>
  <si>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</si>
  <si>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</si>
  <si>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</si>
  <si>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</si>
  <si>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</si>
  <si>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</si>
  <si>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</si>
  <si>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</si>
  <si>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</si>
  <si>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</si>
  <si>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</si>
  <si>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</si>
  <si>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</si>
  <si>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</si>
  <si>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</si>
  <si>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</si>
  <si>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</si>
  <si>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</si>
  <si>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</si>
  <si>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</si>
  <si>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</si>
  <si>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</si>
  <si>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</si>
  <si>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</si>
  <si>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</si>
  <si>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</si>
  <si>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</si>
  <si>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</si>
  <si>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</si>
  <si>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</si>
  <si>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</si>
  <si>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</si>
  <si>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</si>
  <si>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</si>
  <si>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</si>
  <si>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</si>
  <si>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</si>
  <si>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</si>
  <si>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</si>
  <si>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</si>
  <si>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</si>
  <si>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</si>
  <si>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</si>
  <si>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</si>
  <si>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</si>
  <si>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</si>
  <si>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</si>
  <si>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</si>
  <si>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</si>
  <si>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</si>
  <si>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</si>
  <si>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</si>
  <si>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</si>
  <si>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</si>
  <si>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</si>
  <si>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</si>
  <si>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</si>
  <si>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</si>
  <si>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</si>
  <si>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</si>
  <si>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</si>
  <si>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</si>
  <si>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</si>
  <si>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</si>
  <si>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</si>
  <si>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</si>
  <si>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</si>
  <si>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</si>
  <si>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</si>
  <si>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</si>
  <si>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</si>
  <si>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</si>
  <si>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</si>
  <si>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</si>
  <si>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</si>
  <si>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</si>
  <si>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</si>
  <si>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</si>
  <si>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</si>
  <si>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</si>
  <si>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</si>
  <si>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</si>
  <si>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</si>
  <si>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</si>
  <si>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</si>
  <si>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</si>
  <si>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</si>
  <si>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</si>
  <si>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</si>
  <si>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</si>
  <si>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</si>
  <si>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</si>
  <si>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</si>
  <si>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</si>
  <si>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</si>
  <si>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</si>
  <si>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</si>
  <si>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</si>
  <si>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</si>
  <si>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</si>
  <si>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</si>
  <si>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</si>
  <si>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</si>
  <si>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</si>
  <si>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</si>
  <si>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</si>
  <si>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</si>
  <si>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</si>
  <si>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</si>
  <si>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</si>
  <si>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</si>
  <si>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</si>
  <si>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</si>
  <si>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</si>
  <si>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</si>
  <si>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</si>
  <si>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</si>
  <si>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</si>
  <si>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</si>
  <si>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</si>
  <si>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</si>
  <si>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</si>
  <si>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</si>
  <si>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</si>
  <si>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</si>
  <si>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</si>
  <si>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</si>
  <si>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</si>
  <si>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</si>
  <si>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</si>
  <si>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</si>
  <si>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</si>
  <si>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</si>
  <si>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</si>
  <si>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</si>
  <si>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</si>
  <si>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</si>
  <si>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</si>
  <si>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</si>
  <si>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</si>
  <si>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</si>
  <si>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</si>
  <si>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</si>
  <si>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</si>
  <si>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</si>
  <si>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</si>
  <si>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</si>
  <si>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</si>
  <si>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</si>
  <si>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</si>
  <si>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</si>
  <si>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</si>
  <si>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</si>
  <si>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</si>
  <si>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</si>
  <si>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</si>
  <si>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</si>
  <si>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</si>
  <si>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</si>
  <si>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</si>
  <si>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</si>
  <si>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</si>
  <si>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</si>
  <si>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</si>
  <si>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</si>
  <si>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</si>
  <si>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</si>
  <si>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</si>
  <si>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</si>
  <si>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</si>
  <si>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</si>
  <si>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</si>
  <si>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</si>
  <si>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</si>
  <si>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</si>
  <si>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</si>
  <si>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</si>
  <si>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</si>
  <si>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</si>
  <si>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</si>
  <si>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</si>
  <si>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</si>
  <si>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</si>
  <si>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</si>
  <si>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</si>
  <si>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</si>
  <si>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</si>
  <si>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</si>
  <si>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</si>
  <si>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</si>
  <si>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</si>
  <si>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</si>
  <si>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</si>
  <si>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</si>
  <si>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</si>
  <si>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</si>
  <si>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</si>
  <si>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</si>
  <si>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</si>
  <si>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</si>
  <si>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</si>
  <si>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</si>
  <si>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</si>
  <si>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</si>
  <si>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</si>
  <si>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</si>
  <si>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</si>
  <si>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</si>
  <si>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</si>
  <si>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</si>
  <si>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</si>
  <si>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</si>
  <si>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</si>
  <si>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</si>
  <si>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</si>
  <si>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</si>
  <si>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</si>
  <si>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</si>
  <si>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</si>
  <si>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</si>
  <si>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</si>
  <si>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</si>
  <si>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</si>
  <si>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</si>
  <si>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</si>
  <si>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</si>
  <si>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</si>
  <si>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</si>
  <si>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</si>
  <si>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</si>
  <si>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</si>
  <si>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</si>
  <si>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</si>
  <si>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</si>
  <si>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</si>
  <si>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</si>
  <si>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</si>
  <si>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</si>
  <si>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</si>
  <si>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</si>
  <si>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</si>
  <si>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</si>
  <si>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</si>
  <si>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</si>
  <si>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</si>
  <si>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</si>
  <si>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</si>
  <si>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</si>
  <si>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</si>
  <si>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</si>
  <si>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</si>
  <si>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</si>
  <si>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</si>
  <si>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</si>
  <si>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</si>
  <si>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</si>
  <si>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</si>
  <si>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</si>
  <si>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</si>
  <si>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</si>
  <si>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</si>
  <si>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</si>
  <si>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</si>
  <si>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</si>
  <si>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</si>
  <si>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</si>
  <si>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</si>
  <si>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</si>
  <si>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</si>
  <si>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</si>
  <si>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</si>
  <si>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</si>
  <si>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</si>
  <si>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</si>
  <si>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</si>
  <si>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</si>
  <si>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</si>
  <si>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</si>
  <si>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</si>
  <si>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</si>
  <si>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</si>
  <si>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</si>
  <si>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</si>
  <si>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</si>
  <si>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</si>
  <si>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</si>
  <si>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</si>
  <si>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</si>
  <si>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</si>
  <si>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</si>
  <si>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</si>
  <si>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</si>
  <si>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</si>
  <si>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</si>
  <si>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</si>
  <si>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</si>
  <si>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</si>
  <si>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</si>
  <si>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</si>
  <si>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</si>
  <si>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</si>
  <si>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</si>
  <si>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</si>
  <si>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</si>
  <si>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</si>
  <si>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</si>
  <si>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</si>
  <si>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</si>
  <si>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</si>
  <si>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</si>
  <si>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</si>
  <si>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</si>
  <si>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</si>
  <si>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</si>
  <si>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</si>
  <si>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</si>
  <si>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</si>
  <si>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</si>
  <si>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</si>
  <si>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</si>
  <si>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</si>
  <si>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</si>
  <si>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</si>
  <si>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</si>
  <si>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</si>
  <si>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</si>
  <si>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</si>
  <si>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</si>
  <si>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</si>
  <si>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</si>
  <si>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</si>
  <si>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</si>
  <si>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</si>
  <si>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</si>
  <si>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</si>
  <si>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</si>
  <si>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</si>
  <si>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</si>
  <si>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</si>
  <si>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</si>
  <si>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</si>
  <si>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</si>
  <si>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</si>
  <si>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</si>
  <si>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</si>
  <si>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</si>
  <si>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</si>
  <si>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</si>
  <si>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</si>
  <si>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</si>
  <si>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</si>
  <si>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</si>
  <si>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</si>
  <si>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</si>
  <si>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</si>
  <si>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</si>
  <si>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</si>
  <si>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</si>
  <si>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</si>
  <si>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</si>
  <si>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</si>
  <si>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</si>
  <si>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</si>
  <si>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</si>
  <si>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</si>
  <si>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</si>
  <si>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</si>
  <si>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</si>
  <si>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</si>
  <si>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</si>
  <si>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</si>
  <si>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</si>
  <si>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</si>
  <si>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</si>
  <si>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</si>
  <si>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</si>
  <si>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</si>
  <si>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</si>
  <si>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</si>
  <si>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</si>
  <si>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</si>
  <si>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</si>
  <si>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</si>
  <si>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</si>
  <si>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</si>
  <si>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</si>
  <si>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</si>
  <si>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</si>
  <si>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</si>
  <si>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</si>
  <si>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</si>
  <si>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</si>
  <si>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</si>
  <si>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</si>
  <si>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</si>
  <si>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</si>
  <si>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</si>
  <si>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</si>
  <si>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</si>
  <si>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</si>
  <si>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</si>
  <si>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</si>
  <si>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</si>
  <si>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</si>
  <si>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</si>
  <si>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</si>
  <si>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</si>
  <si>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</si>
  <si>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</si>
  <si>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</si>
  <si>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</si>
  <si>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</si>
  <si>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</si>
  <si>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</si>
  <si>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</si>
  <si>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</si>
  <si>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</si>
  <si>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</si>
  <si>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</si>
  <si>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</si>
  <si>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</si>
  <si>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</si>
  <si>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</si>
  <si>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</si>
  <si>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</si>
  <si>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</si>
  <si>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</si>
  <si>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</si>
  <si>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</si>
  <si>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</si>
  <si>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</si>
  <si>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</si>
  <si>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</si>
  <si>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</si>
  <si>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</si>
  <si>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</si>
  <si>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</si>
  <si>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</si>
  <si>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</si>
  <si>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</si>
  <si>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</si>
  <si>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</si>
  <si>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</si>
  <si>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</si>
  <si>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</si>
  <si>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</si>
  <si>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</si>
  <si>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</si>
  <si>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</si>
  <si>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</si>
  <si>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</si>
  <si>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</si>
  <si>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</si>
  <si>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</si>
  <si>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</si>
  <si>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</si>
  <si>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</si>
  <si>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</si>
  <si>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</si>
  <si>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</si>
  <si>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</si>
  <si>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</si>
  <si>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</si>
  <si>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</si>
  <si>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</si>
  <si>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</si>
  <si>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</si>
  <si>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</si>
  <si>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</si>
  <si>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</si>
  <si>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</si>
  <si>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</si>
  <si>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</si>
  <si>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</si>
  <si>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</si>
  <si>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</si>
  <si>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</si>
  <si>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</si>
  <si>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</si>
  <si>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</si>
  <si>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</si>
  <si>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</si>
  <si>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</si>
  <si>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</si>
  <si>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</si>
  <si>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</si>
  <si>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</si>
  <si>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</si>
  <si>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</si>
  <si>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</si>
  <si>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</si>
  <si>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</si>
  <si>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</si>
  <si>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</si>
  <si>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</si>
  <si>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</si>
  <si>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</si>
  <si>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</si>
  <si>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</si>
  <si>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</si>
  <si>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</si>
  <si>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</si>
  <si>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</si>
  <si>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</si>
  <si>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</si>
  <si>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</si>
  <si>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</si>
  <si>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</si>
  <si>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</si>
  <si>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</si>
  <si>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</si>
  <si>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</si>
  <si>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</si>
  <si>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</si>
  <si>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</si>
  <si>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</si>
  <si>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</si>
  <si>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</si>
  <si>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</si>
  <si>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</si>
  <si>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</si>
  <si>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</si>
  <si>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</si>
  <si>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</si>
  <si>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</si>
  <si>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</si>
  <si>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</si>
  <si>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</si>
  <si>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</si>
  <si>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</si>
  <si>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</si>
  <si>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</si>
  <si>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</si>
  <si>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</si>
  <si>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</si>
  <si>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</si>
  <si>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</si>
  <si>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</si>
  <si>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</si>
  <si>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</si>
  <si>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</si>
  <si>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</si>
  <si>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</si>
  <si>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</si>
  <si>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</si>
  <si>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</si>
  <si>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</si>
  <si>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</si>
  <si>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</si>
  <si>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</si>
  <si>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</si>
  <si>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</si>
  <si>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</si>
  <si>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</si>
  <si>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</si>
  <si>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</si>
  <si>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</si>
  <si>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</si>
  <si>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</si>
  <si>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</si>
  <si>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</si>
  <si>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</si>
  <si>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</si>
  <si>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</si>
  <si>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</si>
  <si>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</si>
  <si>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</si>
  <si>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</si>
  <si>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</si>
  <si>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</si>
  <si>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</si>
  <si>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</si>
  <si>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</si>
  <si>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</si>
  <si>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</si>
  <si>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</si>
  <si>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</si>
  <si>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</si>
  <si>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</si>
  <si>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</si>
  <si>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</si>
  <si>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</si>
  <si>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</si>
  <si>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</si>
  <si>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</si>
  <si>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</si>
  <si>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</si>
  <si>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</si>
  <si>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</si>
  <si>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</si>
  <si>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</si>
  <si>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</si>
  <si>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</si>
  <si>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</si>
  <si>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</si>
  <si>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</si>
  <si>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</si>
  <si>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</si>
  <si>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</si>
  <si>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</si>
  <si>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</si>
  <si>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</si>
  <si>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</si>
  <si>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</si>
  <si>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</si>
  <si>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</si>
  <si>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</si>
  <si>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</si>
  <si>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</si>
  <si>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</si>
  <si>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</si>
  <si>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</si>
  <si>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</si>
  <si>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</si>
  <si>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</si>
  <si>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</si>
  <si>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</si>
  <si>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</si>
  <si>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</si>
  <si>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</si>
  <si>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</si>
  <si>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</si>
  <si>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</si>
  <si>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</si>
  <si>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</si>
  <si>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</si>
  <si>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</si>
  <si>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</si>
  <si>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</si>
  <si>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</si>
  <si>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</si>
  <si>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</si>
  <si>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</si>
  <si>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</si>
  <si>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</si>
  <si>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</si>
  <si>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</si>
  <si>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</si>
  <si>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</si>
  <si>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</si>
  <si>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</si>
  <si>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</si>
  <si>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</si>
  <si>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</si>
  <si>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</si>
  <si>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</si>
  <si>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</si>
  <si>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</si>
  <si>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</si>
  <si>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</si>
  <si>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</si>
  <si>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</si>
  <si>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</si>
  <si>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</si>
  <si>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</si>
  <si>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</si>
  <si>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</si>
  <si>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</si>
  <si>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</si>
  <si>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</si>
  <si>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</si>
  <si>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</si>
  <si>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</si>
  <si>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</si>
  <si>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</si>
  <si>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</si>
  <si>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</si>
  <si>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</si>
  <si>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</si>
  <si>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</si>
  <si>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</si>
  <si>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</si>
  <si>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</si>
  <si>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</si>
  <si>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</si>
  <si>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</si>
  <si>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</si>
  <si>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</si>
  <si>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</si>
  <si>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</si>
  <si>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</si>
  <si>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</si>
  <si>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</si>
  <si>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</si>
  <si>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</si>
  <si>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</si>
  <si>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</si>
  <si>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</si>
  <si>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</si>
  <si>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</si>
  <si>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</si>
  <si>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</si>
  <si>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</si>
  <si>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</si>
  <si>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</si>
  <si>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</si>
  <si>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</si>
  <si>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</si>
  <si>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</si>
  <si>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</si>
  <si>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</si>
  <si>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</si>
  <si>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</si>
  <si>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</si>
  <si>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</si>
  <si>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</si>
  <si>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</si>
  <si>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</si>
  <si>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</si>
  <si>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</si>
  <si>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</si>
  <si>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</si>
  <si>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</si>
  <si>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</si>
  <si>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</si>
  <si>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</si>
  <si>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</si>
  <si>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</si>
  <si>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</si>
  <si>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</si>
  <si>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</si>
  <si>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</si>
  <si>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</si>
  <si>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</si>
  <si>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</si>
  <si>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</si>
  <si>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</si>
  <si>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</si>
  <si>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</si>
  <si>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</si>
  <si>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</si>
  <si>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</si>
  <si>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</si>
  <si>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</si>
  <si>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</si>
  <si>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</si>
  <si>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</si>
  <si>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</si>
  <si>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</si>
  <si>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</si>
  <si>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</si>
  <si>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</si>
  <si>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</si>
  <si>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</si>
  <si>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</si>
  <si>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</si>
  <si>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</si>
  <si>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</si>
  <si>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</si>
  <si>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</si>
  <si>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</si>
  <si>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</si>
  <si>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</si>
  <si>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</si>
  <si>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</si>
  <si>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</si>
  <si>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</si>
  <si>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</si>
  <si>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</si>
  <si>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</si>
  <si>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</si>
  <si>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</si>
  <si>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</si>
  <si>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</si>
  <si>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</si>
  <si>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</si>
  <si>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</si>
  <si>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</si>
  <si>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</si>
  <si>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</si>
  <si>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</si>
  <si>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</si>
  <si>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</si>
  <si>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</si>
  <si>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</si>
  <si>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</si>
  <si>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</si>
  <si>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</si>
  <si>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</si>
  <si>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</si>
  <si>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</si>
  <si>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</si>
  <si>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</si>
  <si>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</si>
  <si>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</si>
  <si>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</si>
  <si>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</si>
  <si>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</si>
  <si>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</si>
  <si>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</si>
  <si>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</si>
  <si>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</si>
  <si>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</si>
  <si>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</si>
  <si>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</si>
  <si>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</si>
  <si>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</si>
  <si>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</si>
  <si>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</si>
  <si>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</si>
  <si>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</si>
  <si>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</si>
  <si>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</si>
  <si>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</si>
  <si>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</si>
  <si>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</si>
  <si>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</si>
  <si>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</si>
  <si>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</si>
  <si>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</si>
  <si>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</si>
  <si>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</si>
  <si>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</si>
  <si>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</si>
  <si>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</si>
  <si>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</si>
  <si>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</si>
  <si>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</si>
  <si>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</si>
  <si>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</si>
  <si>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</si>
  <si>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</si>
  <si>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</si>
  <si>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</si>
  <si>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</si>
  <si>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</si>
  <si>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</si>
  <si>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</si>
  <si>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</si>
  <si>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</si>
  <si>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</si>
  <si>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</si>
  <si>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</si>
  <si>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</si>
  <si>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</si>
  <si>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</si>
  <si>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</si>
  <si>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</si>
  <si>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</si>
  <si>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</si>
  <si>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</si>
  <si>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</si>
  <si>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</si>
  <si>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</si>
  <si>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</si>
  <si>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</si>
  <si>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</si>
  <si>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</si>
  <si>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</si>
  <si>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</si>
  <si>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</si>
  <si>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</si>
  <si>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</si>
  <si>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</si>
  <si>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</si>
  <si>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</si>
  <si>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</si>
  <si>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</si>
  <si>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</si>
  <si>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</si>
  <si>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</si>
  <si>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</si>
  <si>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</si>
  <si>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</si>
  <si>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</si>
  <si>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</si>
  <si>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</si>
  <si>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</si>
  <si>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</si>
  <si>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</si>
  <si>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</si>
  <si>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</si>
  <si>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</si>
  <si>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</si>
  <si>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</si>
  <si>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</si>
  <si>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</si>
  <si>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</si>
  <si>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</si>
  <si>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</si>
  <si>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</si>
  <si>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</si>
  <si>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</si>
  <si>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</si>
  <si>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</si>
  <si>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</si>
  <si>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</si>
  <si>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</si>
  <si>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</si>
  <si>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</si>
  <si>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</si>
  <si>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</si>
  <si>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</si>
  <si>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</si>
  <si>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</si>
  <si>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</si>
  <si>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</si>
  <si>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</si>
  <si>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</si>
  <si>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</si>
  <si>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</si>
  <si>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</si>
  <si>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</si>
  <si>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</si>
  <si>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</si>
  <si>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</si>
  <si>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</si>
  <si>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</si>
  <si>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</si>
  <si>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</si>
  <si>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</si>
  <si>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</si>
  <si>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</si>
  <si>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</si>
  <si>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</si>
  <si>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</si>
  <si>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</si>
  <si>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</si>
  <si>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</si>
  <si>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</si>
  <si>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</si>
  <si>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</si>
  <si>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</si>
  <si>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</si>
  <si>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</si>
  <si>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</si>
  <si>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</si>
  <si>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</si>
  <si>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</si>
  <si>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</si>
  <si>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</si>
  <si>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</si>
  <si>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</si>
  <si>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</si>
  <si>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</si>
  <si>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</si>
  <si>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</si>
  <si>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</si>
  <si>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</si>
  <si>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</si>
  <si>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</si>
  <si>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</si>
  <si>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</si>
  <si>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</si>
  <si>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</si>
  <si>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</si>
  <si>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</si>
  <si>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</si>
  <si>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</si>
  <si>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</si>
  <si>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</si>
  <si>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</si>
  <si>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</si>
  <si>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</si>
  <si>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</si>
  <si>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</si>
  <si>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</si>
  <si>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</si>
  <si>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</si>
  <si>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</si>
  <si>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</si>
  <si>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</si>
  <si>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</si>
  <si>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</si>
  <si>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</si>
  <si>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</si>
  <si>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</si>
  <si>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</si>
  <si>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</si>
  <si>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</si>
  <si>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</si>
  <si>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</si>
  <si>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</si>
  <si>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</si>
  <si>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</si>
  <si>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</si>
  <si>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</si>
  <si>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</si>
  <si>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</si>
  <si>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</si>
  <si>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</si>
  <si>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</si>
  <si>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</si>
  <si>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</si>
  <si>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</si>
  <si>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</si>
  <si>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</si>
  <si>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</si>
  <si>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</si>
  <si>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</si>
  <si>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</si>
  <si>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</si>
  <si>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</si>
  <si>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</si>
  <si>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</si>
  <si>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</si>
  <si>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</si>
  <si>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</si>
  <si>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</si>
  <si>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</si>
  <si>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</si>
  <si>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</si>
  <si>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</si>
  <si>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</si>
  <si>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</si>
  <si>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</si>
  <si>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</si>
  <si>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</si>
  <si>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</si>
  <si>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</si>
  <si>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</si>
  <si>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</si>
  <si>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</si>
  <si>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</si>
  <si>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</si>
  <si>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</si>
  <si>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</si>
  <si>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</si>
  <si>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</si>
  <si>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</si>
  <si>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</si>
  <si>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</si>
  <si>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</si>
  <si>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</si>
  <si>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</si>
  <si>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</si>
  <si>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</si>
  <si>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</si>
  <si>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</si>
  <si>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</si>
  <si>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</si>
  <si>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</si>
  <si>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</si>
  <si>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</si>
  <si>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</si>
  <si>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</si>
  <si>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</si>
  <si>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</si>
  <si>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</si>
  <si>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</si>
  <si>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</si>
  <si>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</si>
  <si>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</si>
  <si>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</si>
  <si>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</si>
  <si>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</si>
  <si>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</si>
  <si>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</si>
  <si>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</si>
  <si>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</si>
  <si>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</si>
  <si>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</si>
  <si>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</si>
  <si>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</si>
  <si>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</si>
  <si>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</si>
  <si>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</si>
  <si>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</si>
  <si>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</si>
  <si>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</si>
  <si>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</si>
  <si>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</si>
  <si>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</si>
  <si>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</si>
  <si>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</si>
  <si>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</si>
  <si>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</si>
  <si>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</si>
  <si>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</si>
  <si>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</si>
  <si>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</si>
  <si>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</si>
  <si>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</si>
  <si>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</si>
  <si>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</si>
  <si>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</si>
  <si>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</si>
  <si>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</si>
  <si>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</si>
  <si>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</si>
  <si>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</si>
  <si>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</si>
  <si>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</si>
  <si>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</si>
  <si>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</si>
  <si>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</si>
  <si>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</si>
  <si>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</si>
  <si>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</si>
  <si>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</si>
  <si>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</si>
  <si>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</si>
  <si>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</si>
  <si>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</si>
  <si>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</si>
  <si>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</si>
  <si>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</si>
  <si>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</si>
  <si>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</si>
  <si>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</si>
  <si>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</si>
  <si>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</si>
  <si>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</si>
  <si>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</si>
  <si>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</si>
  <si>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</si>
  <si>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</si>
  <si>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</si>
  <si>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</si>
  <si>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</si>
  <si>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</si>
  <si>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</si>
  <si>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</si>
  <si>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</si>
  <si>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</si>
  <si>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</si>
  <si>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</si>
  <si>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</si>
  <si>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</si>
  <si>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</si>
  <si>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</si>
  <si>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</si>
  <si>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</si>
  <si>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</si>
  <si>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</si>
  <si>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</si>
  <si>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</si>
  <si>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</si>
  <si>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</si>
  <si>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</si>
  <si>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</si>
  <si>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</si>
  <si>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</si>
  <si>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</si>
  <si>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</si>
  <si>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</si>
  <si>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</si>
  <si>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</si>
  <si>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</si>
  <si>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</si>
  <si>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</si>
  <si>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</si>
  <si>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</si>
  <si>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</si>
  <si>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</si>
  <si>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</si>
  <si>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</si>
  <si>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</si>
  <si>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</si>
  <si>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</si>
  <si>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</si>
  <si>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</si>
  <si>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</si>
  <si>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</si>
  <si>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</si>
  <si>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</si>
  <si>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</si>
  <si>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</si>
  <si>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</si>
  <si>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</si>
  <si>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</si>
  <si>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</si>
  <si>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</si>
  <si>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</si>
  <si>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</si>
  <si>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</si>
  <si>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</si>
  <si>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</si>
  <si>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</si>
  <si>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</si>
  <si>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</si>
  <si>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</si>
  <si>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</si>
  <si>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</si>
  <si>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</si>
  <si>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</si>
  <si>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</si>
  <si>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</si>
  <si>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</si>
  <si>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</si>
  <si>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</si>
  <si>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</si>
  <si>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</si>
  <si>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</si>
  <si>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</si>
  <si>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</si>
  <si>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</si>
  <si>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</si>
  <si>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</si>
  <si>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</si>
  <si>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</si>
  <si>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</si>
  <si>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</si>
  <si>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</si>
  <si>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</si>
  <si>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</si>
  <si>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</si>
  <si>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</si>
  <si>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</si>
  <si>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</si>
  <si>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</si>
  <si>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</si>
  <si>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</si>
  <si>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</si>
  <si>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</si>
  <si>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</si>
  <si>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</si>
  <si>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</si>
  <si>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</si>
  <si>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</si>
  <si>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</si>
  <si>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</si>
  <si>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</si>
  <si>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</si>
  <si>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</si>
  <si>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</si>
  <si>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</si>
  <si>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</si>
  <si>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</si>
  <si>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</si>
  <si>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</si>
  <si>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</si>
  <si>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</si>
  <si>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</si>
  <si>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</si>
  <si>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</si>
  <si>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</si>
  <si>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</si>
  <si>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</si>
  <si>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</si>
  <si>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</si>
  <si>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</si>
  <si>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</si>
  <si>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</si>
  <si>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</si>
  <si>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</si>
  <si>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</si>
  <si>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</si>
  <si>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</si>
  <si>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</si>
  <si>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</si>
  <si>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</si>
  <si>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</si>
  <si>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</si>
  <si>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</si>
  <si>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</si>
  <si>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</si>
  <si>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</si>
  <si>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</si>
  <si>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</si>
  <si>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</si>
  <si>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</si>
  <si>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</si>
  <si>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</si>
  <si>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</si>
  <si>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</si>
  <si>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</si>
  <si>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</si>
  <si>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</si>
  <si>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</si>
  <si>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</si>
  <si>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</si>
  <si>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</si>
  <si>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</si>
  <si>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</si>
  <si>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</si>
  <si>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</si>
  <si>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</si>
  <si>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</si>
  <si>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</si>
  <si>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</si>
  <si>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</si>
  <si>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</si>
  <si>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</si>
  <si>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</si>
  <si>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</si>
  <si>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</si>
  <si>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</si>
  <si>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</si>
  <si>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</si>
  <si>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</si>
  <si>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</si>
  <si>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</si>
  <si>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</si>
  <si>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</si>
  <si>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</si>
  <si>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</si>
  <si>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</si>
  <si>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</si>
  <si>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</si>
  <si>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</si>
  <si>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</si>
  <si>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</si>
  <si>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</si>
  <si>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</si>
  <si>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</si>
  <si>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</si>
  <si>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</si>
  <si>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</si>
  <si>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</si>
  <si>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</si>
  <si>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</si>
  <si>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</si>
  <si>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</si>
  <si>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</si>
  <si>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</si>
  <si>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</si>
  <si>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</si>
  <si>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</si>
  <si>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</si>
  <si>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</si>
  <si>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</si>
  <si>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</si>
  <si>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</si>
  <si>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</si>
  <si>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</si>
  <si>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</si>
  <si>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</si>
  <si>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</si>
  <si>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</si>
  <si>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</si>
  <si>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</si>
  <si>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</si>
  <si>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</si>
  <si>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</si>
  <si>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</si>
  <si>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</si>
  <si>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</si>
  <si>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</si>
  <si>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</si>
  <si>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</si>
  <si>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</si>
  <si>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</si>
  <si>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</si>
  <si>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</si>
  <si>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</si>
  <si>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</si>
  <si>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</si>
  <si>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</si>
  <si>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</si>
  <si>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</si>
  <si>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</si>
  <si>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</si>
  <si>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</si>
  <si>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</si>
  <si>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</si>
  <si>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</si>
  <si>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</si>
  <si>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</si>
  <si>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</si>
  <si>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</si>
  <si>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</si>
  <si>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</si>
  <si>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</si>
  <si>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</si>
  <si>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</si>
  <si>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</si>
  <si>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</si>
  <si>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</si>
  <si>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</si>
  <si>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</si>
  <si>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</si>
  <si>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</si>
  <si>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</si>
  <si>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</si>
  <si>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</si>
  <si>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</si>
  <si>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</si>
  <si>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</si>
  <si>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</si>
  <si>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</si>
  <si>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</si>
  <si>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</si>
  <si>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</si>
  <si>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</si>
  <si>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</si>
  <si>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</si>
  <si>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</si>
  <si>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</si>
  <si>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</si>
  <si>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</si>
  <si>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</si>
  <si>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</si>
  <si>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</si>
  <si>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</si>
  <si>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</si>
  <si>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</si>
  <si>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</si>
  <si>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</si>
  <si>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</si>
  <si>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</si>
  <si>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</si>
  <si>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</si>
  <si>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</si>
  <si>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</si>
  <si>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</si>
  <si>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</si>
  <si>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</si>
  <si>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</si>
  <si>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</si>
  <si>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</si>
  <si>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</si>
  <si>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</si>
  <si>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</si>
  <si>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</si>
  <si>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</si>
  <si>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</si>
  <si>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</si>
  <si>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</si>
  <si>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</si>
  <si>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</si>
  <si>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</si>
  <si>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</si>
  <si>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</si>
  <si>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</si>
  <si>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</si>
  <si>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</si>
  <si>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</si>
  <si>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</si>
  <si>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</si>
  <si>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</si>
  <si>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</si>
  <si>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</si>
  <si>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</si>
  <si>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</si>
  <si>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</si>
  <si>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</si>
  <si>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</si>
  <si>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</si>
  <si>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</si>
  <si>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</si>
  <si>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</si>
  <si>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</si>
  <si>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</si>
  <si>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</si>
  <si>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</si>
  <si>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</si>
  <si>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</si>
  <si>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</si>
  <si>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</si>
  <si>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</si>
  <si>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</si>
  <si>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</si>
  <si>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</si>
  <si>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</si>
  <si>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</si>
  <si>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</si>
  <si>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</si>
  <si>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</si>
  <si>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</si>
  <si>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</si>
  <si>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</si>
  <si>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</si>
  <si>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</si>
  <si>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</si>
  <si>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</si>
  <si>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</si>
  <si>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</si>
  <si>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</si>
  <si>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</si>
  <si>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</si>
  <si>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</si>
  <si>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</si>
  <si>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</si>
  <si>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</si>
  <si>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</si>
  <si>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</si>
  <si>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</si>
  <si>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</si>
  <si>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</si>
  <si>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</si>
  <si>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</si>
  <si>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</si>
  <si>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</si>
  <si>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</si>
  <si>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</si>
  <si>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</si>
  <si>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</si>
  <si>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</si>
  <si>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</si>
  <si>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</si>
  <si>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</si>
  <si>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</si>
  <si>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</si>
  <si>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</si>
  <si>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</si>
  <si>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</si>
  <si>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</si>
  <si>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</si>
  <si>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</si>
  <si>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</si>
  <si>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</si>
  <si>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</si>
  <si>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</si>
  <si>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</si>
  <si>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</si>
  <si>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</si>
  <si>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</si>
  <si>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</si>
  <si>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</si>
  <si>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</si>
  <si>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</si>
  <si>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</si>
  <si>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</si>
  <si>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</si>
  <si>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</si>
  <si>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</si>
  <si>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</si>
  <si>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</si>
  <si>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</si>
  <si>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</si>
  <si>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</si>
  <si>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</si>
  <si>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</si>
  <si>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</si>
  <si>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</si>
  <si>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</si>
  <si>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</si>
  <si>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</si>
  <si>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</si>
  <si>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</si>
  <si>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</si>
  <si>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</si>
  <si>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</si>
  <si>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</si>
  <si>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</si>
  <si>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</si>
  <si>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</si>
  <si>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</si>
  <si>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</si>
  <si>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</si>
  <si>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</si>
  <si>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</si>
  <si>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</si>
  <si>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</si>
  <si>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</si>
  <si>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</si>
  <si>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</si>
  <si>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</si>
  <si>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</si>
  <si>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</si>
  <si>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</si>
  <si>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</si>
  <si>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</si>
  <si>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</si>
  <si>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</si>
  <si>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</si>
  <si>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</si>
  <si>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</si>
  <si>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</si>
  <si>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</si>
  <si>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</si>
  <si>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</si>
  <si>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</si>
  <si>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</si>
  <si>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</si>
  <si>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</si>
  <si>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</si>
  <si>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</si>
  <si>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</si>
  <si>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</si>
  <si>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</si>
  <si>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</si>
  <si>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</si>
  <si>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</si>
  <si>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</si>
  <si>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</si>
  <si>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</si>
  <si>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</si>
  <si>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</si>
  <si>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</si>
  <si>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</si>
  <si>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</si>
  <si>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</si>
  <si>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</si>
  <si>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</si>
  <si>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</si>
  <si>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</si>
  <si>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</si>
  <si>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</si>
  <si>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</si>
  <si>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</si>
  <si>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</si>
  <si>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</si>
  <si>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</si>
  <si>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</si>
  <si>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</si>
  <si>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</si>
  <si>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</si>
  <si>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</si>
  <si>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</si>
  <si>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</si>
  <si>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</si>
  <si>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</si>
  <si>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</si>
  <si>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</si>
  <si>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</si>
  <si>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</si>
  <si>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</si>
  <si>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</si>
  <si>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</si>
  <si>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</si>
  <si>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</si>
  <si>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</si>
  <si>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</si>
  <si>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</si>
  <si>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</si>
  <si>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</si>
  <si>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</si>
  <si>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</si>
  <si>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</si>
  <si>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</si>
  <si>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</si>
  <si>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</si>
  <si>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</si>
  <si>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</si>
  <si>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</si>
  <si>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</si>
  <si>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</si>
  <si>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</si>
  <si>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</si>
  <si>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</si>
  <si>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</si>
  <si>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</si>
  <si>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</si>
  <si>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</si>
  <si>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</si>
  <si>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</si>
  <si>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</si>
  <si>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</si>
  <si>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</si>
  <si>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</si>
  <si>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</si>
  <si>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</si>
  <si>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</si>
  <si>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</si>
  <si>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</si>
  <si>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</si>
  <si>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</si>
  <si>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</si>
  <si>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</si>
  <si>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</si>
  <si>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</si>
  <si>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</si>
  <si>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</si>
  <si>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</si>
  <si>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</si>
  <si>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</si>
  <si>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</si>
  <si>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</si>
  <si>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</si>
  <si>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</si>
  <si>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</si>
  <si>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</si>
  <si>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</si>
  <si>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</si>
  <si>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</si>
  <si>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</si>
  <si>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</si>
  <si>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</si>
  <si>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</si>
  <si>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</si>
  <si>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</si>
  <si>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</si>
  <si>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</si>
  <si>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</si>
  <si>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</si>
  <si>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</si>
  <si>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</si>
  <si>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</si>
  <si>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</si>
  <si>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</si>
  <si>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</si>
  <si>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</si>
  <si>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</si>
  <si>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</si>
  <si>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</si>
  <si>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</si>
  <si>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</si>
  <si>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</si>
  <si>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</si>
  <si>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</si>
  <si>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</si>
  <si>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</si>
  <si>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</si>
  <si>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</si>
  <si>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</si>
  <si>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</si>
  <si>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</si>
  <si>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</si>
  <si>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</si>
  <si>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</si>
  <si>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</si>
  <si>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</si>
  <si>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</si>
  <si>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</si>
  <si>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</si>
  <si>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</si>
  <si>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</si>
  <si>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</si>
  <si>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</si>
  <si>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</si>
  <si>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</si>
  <si>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</si>
  <si>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</si>
  <si>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</si>
  <si>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</si>
  <si>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</si>
  <si>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</si>
  <si>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</si>
  <si>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</si>
  <si>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</si>
  <si>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</si>
  <si>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</si>
  <si>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</si>
  <si>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</si>
  <si>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</si>
  <si>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</si>
  <si>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</si>
  <si>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</si>
  <si>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</si>
  <si>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</si>
  <si>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</si>
  <si>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</si>
  <si>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</si>
  <si>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</si>
  <si>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</si>
  <si>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</si>
  <si>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</si>
  <si>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</si>
  <si>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</si>
  <si>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</si>
  <si>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</si>
  <si>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</si>
  <si>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</si>
  <si>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</si>
  <si>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</si>
  <si>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</si>
  <si>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</si>
  <si>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</si>
  <si>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</si>
  <si>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</si>
  <si>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</si>
  <si>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</si>
  <si>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</si>
  <si>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</si>
  <si>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</si>
  <si>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</si>
  <si>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</si>
  <si>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</si>
  <si>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</si>
  <si>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</si>
  <si>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</si>
  <si>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</si>
  <si>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</si>
  <si>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</si>
  <si>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</si>
  <si>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</si>
  <si>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</si>
  <si>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</si>
  <si>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</si>
  <si>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</si>
  <si>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</si>
  <si>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</si>
  <si>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</si>
  <si>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</si>
  <si>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</si>
  <si>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</si>
  <si>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</si>
  <si>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</si>
  <si>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</si>
  <si>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</si>
  <si>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</si>
  <si>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</si>
  <si>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</si>
  <si>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</si>
  <si>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</si>
  <si>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</si>
  <si>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</si>
  <si>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</si>
  <si>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</si>
  <si>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</si>
  <si>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</si>
  <si>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</si>
  <si>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</si>
  <si>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</si>
  <si>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</si>
  <si>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</si>
  <si>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</si>
  <si>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</si>
  <si>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</si>
  <si>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</si>
  <si>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</si>
  <si>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</si>
  <si>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</si>
  <si>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</si>
  <si>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</si>
  <si>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</si>
  <si>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</si>
  <si>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</si>
  <si>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</si>
  <si>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</si>
  <si>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</si>
  <si>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</si>
  <si>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</si>
  <si>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</si>
  <si>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</si>
  <si>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</si>
  <si>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</si>
  <si>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</si>
  <si>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</si>
  <si>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</si>
  <si>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</si>
  <si>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</si>
  <si>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</si>
  <si>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</si>
  <si>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</si>
  <si>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</si>
  <si>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</si>
  <si>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</si>
  <si>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</si>
  <si>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</si>
  <si>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</si>
  <si>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</si>
  <si>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</si>
  <si>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</si>
  <si>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</si>
  <si>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</si>
  <si>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</si>
  <si>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</si>
  <si>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</si>
  <si>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</si>
  <si>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</si>
  <si>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</si>
  <si>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</si>
  <si>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</si>
  <si>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</si>
  <si>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</si>
  <si>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</si>
  <si>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</si>
  <si>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</si>
  <si>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</si>
  <si>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</si>
  <si>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</si>
  <si>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</si>
  <si>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</si>
  <si>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</si>
  <si>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</si>
  <si>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</si>
  <si>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</si>
  <si>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</si>
  <si>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</si>
  <si>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</si>
  <si>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</si>
  <si>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</si>
  <si>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</si>
  <si>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</si>
  <si>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</si>
  <si>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</si>
  <si>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</si>
  <si>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</si>
  <si>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</si>
  <si>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</si>
  <si>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</si>
  <si>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</si>
  <si>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</si>
  <si>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</si>
  <si>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</si>
  <si>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</si>
  <si>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</si>
  <si>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</si>
  <si>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</si>
  <si>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</si>
  <si>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</si>
  <si>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</si>
  <si>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</si>
  <si>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</si>
  <si>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</si>
  <si>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</si>
  <si>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</si>
  <si>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</si>
  <si>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</si>
  <si>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</si>
  <si>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</si>
  <si>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</si>
  <si>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</si>
  <si>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</si>
  <si>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</si>
  <si>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</si>
  <si>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</si>
  <si>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</si>
  <si>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</si>
  <si>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</si>
  <si>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</si>
  <si>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</si>
  <si>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</si>
  <si>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</si>
  <si>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</si>
  <si>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</si>
  <si>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</si>
  <si>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</si>
  <si>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</si>
  <si>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</si>
  <si>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</si>
  <si>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</si>
  <si>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</si>
  <si>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</si>
  <si>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</si>
  <si>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</si>
  <si>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</si>
  <si>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</si>
  <si>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</si>
  <si>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</si>
  <si>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</si>
  <si>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</si>
  <si>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</si>
  <si>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</si>
  <si>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</si>
  <si>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</si>
  <si>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</si>
  <si>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</si>
  <si>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</si>
  <si>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</si>
  <si>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</si>
  <si>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</si>
  <si>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</si>
  <si>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</si>
  <si>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</si>
  <si>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</si>
  <si>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</si>
  <si>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</si>
  <si>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</si>
  <si>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</si>
  <si>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</si>
  <si>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</si>
  <si>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</si>
  <si>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</si>
  <si>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</si>
  <si>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</si>
  <si>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</si>
  <si>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</si>
  <si>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</si>
  <si>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</si>
  <si>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</si>
  <si>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</si>
  <si>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</si>
  <si>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</si>
  <si>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</si>
  <si>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</si>
  <si>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</si>
  <si>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</si>
  <si>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</si>
  <si>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</si>
  <si>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</si>
  <si>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</si>
  <si>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</si>
  <si>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</si>
  <si>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</si>
  <si>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</si>
  <si>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</si>
  <si>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</si>
  <si>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</si>
  <si>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</si>
  <si>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</si>
  <si>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</si>
  <si>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</si>
  <si>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</si>
  <si>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</si>
  <si>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</si>
  <si>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</si>
  <si>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</si>
  <si>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</si>
  <si>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</si>
  <si>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</si>
  <si>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</si>
  <si>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</si>
  <si>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</si>
  <si>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</si>
  <si>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</si>
  <si>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</si>
  <si>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</si>
  <si>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</si>
  <si>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</si>
  <si>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</si>
  <si>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</si>
  <si>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</si>
  <si>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</si>
  <si>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</si>
  <si>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</si>
  <si>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</si>
  <si>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</si>
  <si>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</si>
  <si>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</si>
  <si>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</si>
  <si>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</si>
  <si>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</si>
  <si>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</si>
  <si>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</si>
  <si>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</si>
  <si>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</si>
  <si>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</si>
  <si>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</si>
  <si>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</si>
  <si>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</si>
  <si>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</si>
  <si>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</si>
  <si>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</si>
  <si>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</si>
  <si>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</si>
  <si>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</si>
  <si>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</si>
  <si>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</si>
  <si>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</si>
  <si>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</si>
  <si>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</si>
  <si>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</si>
  <si>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</si>
  <si>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</si>
  <si>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</si>
  <si>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</si>
  <si>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</si>
  <si>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</si>
  <si>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</si>
  <si>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</si>
  <si>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</si>
  <si>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</si>
  <si>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</si>
  <si>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</si>
  <si>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</si>
  <si>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</si>
  <si>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</si>
  <si>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</si>
  <si>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</si>
  <si>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</si>
  <si>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</si>
  <si>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</si>
  <si>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</si>
  <si>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</si>
  <si>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</si>
  <si>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</si>
  <si>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</si>
  <si>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</si>
  <si>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</si>
  <si>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</si>
  <si>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</si>
  <si>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</si>
  <si>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</si>
  <si>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</si>
  <si>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</si>
  <si>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</si>
  <si>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</si>
  <si>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</si>
  <si>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</si>
  <si>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</si>
  <si>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</si>
  <si>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</si>
  <si>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</si>
  <si>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</si>
  <si>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</si>
  <si>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</si>
  <si>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</si>
  <si>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</si>
  <si>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</si>
  <si>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</si>
  <si>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</si>
  <si>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</si>
  <si>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</si>
  <si>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</si>
  <si>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</si>
  <si>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</si>
  <si>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</si>
  <si>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</si>
  <si>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</si>
  <si>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</si>
  <si>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</si>
  <si>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</si>
  <si>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</si>
  <si>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</si>
  <si>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</si>
  <si>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</si>
  <si>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</si>
  <si>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</si>
  <si>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</si>
  <si>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</si>
  <si>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</si>
  <si>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</si>
  <si>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</si>
  <si>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</si>
  <si>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</si>
  <si>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</si>
  <si>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</si>
  <si>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</si>
  <si>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</si>
  <si>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</si>
  <si>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</si>
  <si>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</si>
  <si>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</si>
  <si>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</si>
  <si>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</si>
  <si>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</si>
  <si>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</si>
  <si>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</si>
  <si>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</si>
  <si>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</si>
  <si>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</si>
  <si>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</si>
  <si>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</si>
  <si>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</si>
  <si>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</si>
  <si>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</si>
  <si>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</si>
  <si>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</si>
  <si>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</si>
  <si>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</si>
  <si>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</si>
  <si>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</si>
  <si>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</si>
  <si>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</si>
  <si>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</si>
  <si>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</si>
  <si>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</si>
  <si>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</si>
  <si>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</si>
  <si>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</si>
  <si>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</si>
  <si>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</si>
  <si>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</si>
  <si>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</si>
  <si>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</si>
  <si>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</si>
  <si>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</si>
  <si>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</si>
  <si>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</si>
  <si>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</si>
  <si>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</si>
  <si>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</si>
  <si>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</si>
  <si>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</si>
  <si>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</si>
  <si>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</si>
  <si>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</si>
  <si>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</si>
  <si>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</si>
  <si>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</si>
  <si>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</si>
  <si>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</si>
  <si>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</si>
  <si>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</si>
  <si>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</si>
  <si>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</si>
  <si>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</si>
  <si>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</si>
  <si>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</si>
  <si>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</si>
  <si>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</si>
  <si>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</si>
  <si>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</si>
  <si>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</si>
  <si>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</si>
  <si>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</si>
  <si>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</si>
  <si>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</si>
  <si>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</si>
  <si>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</si>
  <si>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</si>
  <si>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</si>
  <si>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</si>
  <si>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</si>
  <si>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</si>
  <si>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</si>
  <si>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</si>
  <si>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</si>
  <si>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</si>
  <si>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</si>
  <si>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</si>
  <si>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</si>
  <si>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</si>
  <si>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</si>
  <si>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</si>
  <si>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</si>
  <si>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</si>
  <si>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</si>
  <si>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</si>
  <si>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</si>
  <si>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</si>
  <si>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</si>
  <si>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</si>
  <si>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</si>
  <si>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</si>
  <si>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</si>
  <si>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</si>
  <si>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</si>
  <si>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</si>
  <si>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</si>
  <si>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</si>
  <si>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</si>
  <si>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</si>
  <si>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</si>
  <si>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</si>
  <si>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</si>
  <si>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</si>
  <si>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</si>
  <si>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</si>
  <si>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</si>
  <si>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</si>
  <si>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</si>
  <si>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</si>
  <si>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</si>
  <si>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</si>
  <si>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</si>
  <si>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</si>
  <si>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</si>
  <si>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</si>
  <si>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</si>
  <si>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</si>
  <si>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</si>
  <si>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</si>
  <si>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</si>
  <si>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</si>
  <si>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</si>
  <si>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</si>
  <si>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</si>
  <si>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</si>
  <si>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</si>
  <si>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</si>
  <si>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</si>
  <si>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</si>
  <si>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</si>
  <si>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</si>
  <si>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</si>
  <si>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</si>
  <si>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</si>
  <si>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</si>
  <si>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</si>
  <si>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</si>
  <si>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</si>
  <si>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</si>
  <si>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</si>
  <si>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</si>
  <si>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</si>
  <si>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</si>
  <si>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</si>
  <si>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</si>
  <si>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</si>
  <si>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</si>
  <si>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</si>
  <si>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</si>
  <si>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</si>
  <si>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</si>
  <si>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</si>
  <si>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</si>
  <si>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</si>
  <si>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</si>
  <si>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</si>
  <si>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</si>
  <si>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</si>
  <si>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</si>
  <si>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</si>
  <si>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</si>
  <si>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</si>
  <si>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</si>
  <si>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</si>
  <si>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</si>
  <si>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</si>
  <si>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</si>
  <si>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</si>
  <si>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</si>
  <si>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</si>
  <si>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</si>
  <si>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</si>
  <si>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</si>
  <si>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</si>
  <si>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</si>
  <si>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</si>
  <si>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</si>
  <si>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</si>
  <si>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</si>
  <si>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</si>
  <si>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</si>
  <si>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</si>
  <si>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</si>
  <si>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</si>
  <si>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</si>
  <si>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</si>
  <si>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</si>
  <si>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</si>
  <si>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</si>
  <si>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</si>
  <si>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</si>
  <si>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</si>
  <si>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</si>
  <si>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</si>
  <si>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</si>
  <si>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</si>
  <si>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</si>
  <si>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</si>
  <si>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</si>
  <si>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</si>
  <si>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</si>
  <si>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</si>
  <si>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</si>
  <si>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</si>
  <si>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</si>
  <si>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</si>
  <si>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</si>
  <si>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</si>
  <si>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</si>
  <si>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</si>
  <si>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</si>
  <si>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</si>
  <si>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</si>
  <si>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</si>
  <si>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</si>
  <si>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</si>
  <si>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</si>
  <si>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</si>
  <si>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</si>
  <si>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</si>
  <si>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</si>
  <si>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</si>
  <si>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</si>
  <si>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</si>
  <si>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</si>
  <si>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</si>
  <si>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</si>
  <si>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</si>
  <si>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</si>
  <si>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</si>
  <si>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</si>
  <si>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</si>
  <si>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</si>
  <si>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</si>
  <si>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</si>
  <si>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</si>
  <si>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</si>
  <si>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</si>
  <si>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</si>
  <si>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</si>
  <si>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</si>
  <si>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</si>
  <si>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</si>
  <si>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</si>
  <si>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</si>
  <si>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</si>
  <si>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</si>
  <si>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</si>
  <si>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</si>
  <si>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</si>
  <si>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</si>
  <si>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</si>
  <si>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</si>
  <si>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</si>
  <si>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</si>
  <si>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</si>
  <si>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</si>
  <si>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</si>
  <si>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</si>
  <si>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</si>
  <si>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</si>
  <si>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</si>
  <si>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</si>
  <si>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</si>
  <si>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</si>
  <si>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</si>
  <si>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</si>
  <si>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</si>
  <si>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</si>
  <si>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</si>
  <si>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</si>
  <si>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</si>
  <si>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</si>
  <si>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</si>
  <si>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</si>
  <si>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</si>
  <si>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</si>
  <si>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</si>
  <si>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</si>
  <si>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</si>
  <si>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</si>
  <si>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</si>
  <si>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</si>
  <si>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</si>
  <si>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</si>
  <si>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</si>
  <si>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</si>
  <si>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</si>
  <si>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</si>
  <si>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</si>
  <si>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</si>
  <si>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</si>
  <si>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</si>
  <si>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</si>
  <si>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</si>
  <si>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</si>
  <si>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</si>
  <si>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</si>
  <si>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</si>
  <si>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</si>
  <si>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</si>
  <si>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</si>
  <si>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</si>
  <si>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</si>
  <si>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</si>
  <si>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</si>
  <si>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</si>
  <si>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</si>
  <si>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</si>
  <si>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</si>
  <si>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</si>
  <si>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</si>
  <si>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</si>
  <si>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</si>
  <si>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</si>
  <si>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</si>
  <si>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</si>
  <si>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</si>
  <si>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</si>
  <si>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</si>
  <si>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</si>
  <si>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</si>
  <si>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</si>
  <si>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</si>
  <si>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</si>
  <si>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</si>
  <si>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</si>
  <si>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</si>
  <si>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</si>
  <si>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</si>
  <si>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</si>
  <si>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</si>
  <si>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</si>
  <si>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</si>
  <si>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</si>
  <si>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</si>
  <si>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</si>
  <si>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</si>
  <si>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</si>
  <si>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</si>
  <si>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</si>
  <si>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</si>
  <si>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</si>
  <si>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</si>
  <si>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</si>
  <si>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</si>
  <si>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</si>
  <si>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</si>
  <si>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</si>
  <si>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</si>
  <si>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</si>
  <si>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</si>
  <si>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</si>
  <si>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</si>
  <si>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</si>
  <si>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</si>
  <si>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</si>
  <si>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</si>
  <si>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</si>
  <si>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</si>
  <si>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</si>
  <si>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</si>
  <si>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</si>
  <si>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</si>
  <si>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</si>
  <si>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</si>
  <si>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</si>
  <si>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</si>
  <si>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</si>
  <si>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</si>
  <si>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</si>
  <si>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</si>
  <si>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</si>
  <si>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</si>
  <si>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</si>
  <si>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</si>
  <si>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</si>
  <si>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</si>
  <si>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</si>
  <si>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</si>
  <si>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</si>
  <si>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</si>
  <si>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</si>
  <si>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</si>
  <si>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</si>
  <si>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</si>
  <si>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</si>
  <si>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</si>
  <si>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</si>
  <si>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</si>
  <si>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</si>
  <si>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</si>
  <si>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</si>
  <si>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</si>
  <si>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</si>
  <si>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</si>
  <si>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</si>
  <si>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</si>
  <si>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</si>
  <si>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</si>
  <si>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</si>
  <si>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</si>
  <si>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</si>
  <si>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</si>
  <si>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</si>
  <si>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</si>
  <si>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</si>
  <si>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</si>
  <si>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</si>
  <si>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</si>
  <si>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</si>
  <si>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</si>
  <si>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</si>
  <si>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</si>
  <si>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</si>
  <si>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</si>
  <si>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</si>
  <si>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</si>
  <si>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</si>
  <si>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</si>
  <si>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</si>
  <si>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</si>
  <si>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</si>
  <si>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</si>
  <si>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</si>
  <si>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</si>
  <si>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</si>
  <si>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</si>
  <si>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</si>
  <si>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</si>
  <si>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</si>
  <si>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</si>
  <si>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</si>
  <si>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</si>
  <si>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</si>
  <si>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</si>
  <si>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</si>
  <si>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</si>
  <si>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</si>
  <si>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</si>
  <si>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</si>
  <si>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</si>
  <si>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</si>
  <si>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</si>
  <si>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</si>
  <si>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</si>
  <si>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</si>
  <si>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</si>
  <si>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</si>
  <si>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</si>
  <si>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</si>
  <si>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</si>
  <si>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</si>
  <si>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</si>
  <si>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</si>
  <si>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</si>
  <si>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</si>
  <si>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</si>
  <si>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</si>
  <si>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</si>
  <si>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</si>
  <si>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</si>
  <si>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</si>
  <si>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</si>
  <si>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</si>
  <si>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</si>
  <si>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</si>
  <si>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</si>
  <si>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</si>
  <si>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</si>
  <si>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</si>
  <si>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</si>
  <si>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</si>
  <si>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</si>
  <si>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</si>
  <si>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</si>
  <si>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</si>
  <si>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</si>
  <si>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</si>
  <si>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</si>
  <si>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</si>
  <si>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</si>
  <si>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</si>
  <si>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</si>
  <si>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</si>
  <si>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</si>
  <si>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</si>
  <si>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</si>
  <si>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</si>
  <si>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</si>
  <si>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</si>
  <si>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</si>
  <si>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</si>
  <si>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</si>
  <si>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</si>
  <si>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</si>
  <si>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</si>
  <si>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</si>
  <si>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</si>
  <si>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</si>
  <si>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</si>
  <si>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</si>
  <si>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</si>
  <si>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</si>
  <si>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</si>
  <si>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</si>
  <si>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</si>
  <si>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</si>
  <si>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</si>
  <si>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</si>
  <si>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</si>
  <si>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</si>
  <si>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</si>
  <si>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</si>
  <si>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</si>
  <si>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</si>
  <si>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</si>
  <si>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</si>
  <si>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</si>
  <si>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</si>
  <si>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</si>
  <si>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</si>
  <si>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</si>
  <si>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</si>
  <si>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</si>
  <si>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</si>
  <si>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</si>
  <si>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</si>
  <si>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</si>
  <si>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</si>
  <si>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</si>
  <si>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</si>
  <si>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</si>
  <si>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</si>
  <si>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</si>
  <si>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</si>
  <si>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</si>
  <si>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</si>
  <si>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</si>
  <si>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</si>
  <si>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</si>
  <si>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</si>
  <si>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</si>
  <si>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</si>
  <si>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</si>
  <si>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</si>
  <si>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</si>
  <si>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</si>
  <si>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</si>
  <si>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</si>
  <si>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</si>
  <si>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</si>
  <si>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</si>
  <si>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</si>
  <si>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</si>
  <si>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</si>
  <si>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</si>
  <si>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</si>
  <si>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</si>
  <si>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</si>
  <si>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</si>
  <si>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</si>
  <si>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</si>
  <si>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</si>
  <si>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</si>
  <si>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</si>
  <si>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</si>
  <si>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</si>
  <si>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</si>
  <si>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</si>
  <si>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</si>
  <si>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</si>
  <si>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</si>
  <si>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</si>
  <si>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</si>
  <si>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</si>
  <si>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</si>
  <si>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</si>
  <si>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</si>
  <si>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</si>
  <si>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</si>
  <si>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</si>
  <si>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</si>
  <si>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</si>
  <si>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</si>
  <si>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</si>
  <si>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</si>
  <si>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</si>
  <si>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</si>
  <si>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</si>
  <si>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</si>
  <si>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</si>
  <si>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</si>
  <si>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</si>
  <si>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</si>
  <si>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</si>
  <si>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</si>
  <si>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</si>
  <si>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</si>
  <si>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</si>
  <si>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</si>
  <si>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</si>
  <si>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</si>
  <si>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</si>
  <si>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</si>
  <si>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</si>
  <si>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</si>
  <si>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</si>
  <si>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</si>
  <si>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</si>
  <si>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</si>
  <si>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</si>
  <si>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</si>
  <si>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</si>
  <si>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</si>
  <si>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</si>
  <si>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</si>
  <si>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</si>
  <si>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</si>
  <si>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</si>
  <si>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</si>
  <si>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</si>
  <si>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</si>
  <si>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</si>
  <si>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</si>
  <si>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</si>
  <si>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</si>
  <si>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</si>
  <si>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</si>
  <si>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</si>
  <si>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</si>
  <si>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</si>
  <si>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</si>
  <si>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</si>
  <si>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</si>
  <si>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</si>
  <si>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</si>
  <si>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</si>
  <si>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</si>
  <si>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</si>
  <si>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</si>
  <si>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</si>
  <si>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</si>
  <si>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</si>
  <si>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</si>
  <si>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</si>
  <si>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</si>
  <si>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</si>
  <si>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</si>
  <si>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</si>
  <si>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</si>
  <si>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</si>
  <si>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</si>
  <si>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</si>
  <si>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</si>
  <si>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</si>
  <si>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</si>
  <si>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</si>
  <si>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</si>
  <si>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</si>
  <si>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</si>
  <si>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</si>
  <si>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</si>
  <si>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</si>
  <si>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</si>
  <si>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</si>
  <si>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</si>
  <si>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</si>
  <si>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</si>
  <si>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</si>
  <si>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</si>
  <si>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</si>
  <si>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</si>
  <si>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</si>
  <si>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</si>
  <si>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</si>
  <si>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</si>
  <si>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</si>
  <si>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</si>
  <si>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</si>
  <si>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</si>
  <si>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</si>
  <si>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</si>
  <si>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</si>
  <si>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</si>
  <si>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</si>
  <si>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</si>
  <si>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</si>
  <si>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</si>
  <si>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</si>
  <si>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</si>
  <si>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</si>
  <si>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</si>
  <si>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</si>
  <si>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</si>
  <si>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</si>
  <si>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</si>
  <si>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</si>
  <si>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</si>
  <si>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</si>
  <si>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</si>
  <si>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</si>
  <si>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</si>
  <si>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</si>
  <si>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</si>
  <si>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</si>
  <si>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</si>
  <si>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</si>
  <si>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</si>
  <si>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</si>
  <si>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</si>
  <si>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</si>
  <si>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</si>
  <si>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</si>
  <si>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</si>
  <si>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</si>
  <si>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</si>
  <si>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</si>
  <si>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</si>
  <si>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</si>
  <si>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</si>
  <si>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</si>
  <si>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</si>
  <si>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</si>
  <si>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</si>
  <si>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</si>
  <si>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</si>
  <si>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</si>
  <si>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</si>
  <si>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</si>
  <si>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</si>
  <si>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</si>
  <si>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</si>
  <si>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</si>
  <si>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</si>
  <si>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</si>
  <si>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</si>
  <si>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</si>
  <si>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</si>
  <si>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</si>
  <si>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</si>
  <si>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</si>
  <si>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</si>
  <si>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</si>
  <si>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</si>
  <si>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</si>
  <si>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</si>
  <si>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</si>
  <si>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</si>
  <si>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</si>
  <si>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</si>
  <si>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</si>
  <si>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</si>
  <si>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</si>
  <si>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</si>
  <si>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</si>
  <si>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</si>
  <si>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</si>
  <si>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</si>
  <si>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</si>
  <si>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</si>
  <si>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</si>
  <si>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</si>
  <si>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</si>
  <si>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</si>
  <si>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</si>
  <si>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</si>
  <si>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</si>
  <si>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</si>
  <si>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</si>
  <si>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</si>
  <si>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</si>
  <si>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</si>
  <si>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</si>
  <si>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</si>
  <si>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</si>
  <si>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</si>
  <si>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</si>
  <si>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</si>
  <si>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</si>
  <si>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</si>
  <si>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</si>
  <si>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</si>
  <si>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</si>
  <si>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</si>
  <si>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</si>
  <si>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</si>
  <si>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</si>
  <si>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</si>
  <si>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</si>
  <si>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</si>
  <si>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</si>
  <si>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</si>
  <si>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</si>
  <si>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</si>
  <si>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</si>
  <si>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</si>
  <si>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</si>
  <si>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</si>
  <si>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</si>
  <si>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</si>
  <si>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</si>
  <si>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</si>
  <si>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</si>
  <si>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</si>
  <si>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</si>
  <si>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</si>
  <si>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</si>
  <si>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</si>
  <si>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</si>
  <si>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</si>
  <si>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</si>
  <si>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</si>
  <si>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</si>
  <si>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</si>
  <si>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</si>
  <si>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</si>
  <si>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</si>
  <si>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</si>
  <si>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</si>
  <si>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</si>
  <si>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</si>
  <si>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</si>
  <si>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</si>
  <si>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</si>
  <si>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</si>
  <si>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</si>
  <si>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</si>
  <si>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</si>
  <si>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</si>
  <si>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</si>
  <si>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</si>
  <si>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</si>
  <si>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</si>
  <si>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</si>
  <si>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</si>
  <si>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</si>
  <si>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</si>
  <si>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</si>
  <si>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</si>
  <si>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</si>
  <si>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</si>
  <si>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</si>
  <si>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</si>
  <si>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</si>
  <si>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</si>
  <si>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</si>
  <si>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</si>
  <si>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</si>
  <si>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</si>
  <si>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</si>
  <si>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</si>
  <si>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</si>
  <si>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</si>
  <si>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</si>
  <si>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</si>
  <si>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</si>
  <si>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</si>
  <si>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</si>
  <si>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</si>
  <si>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</si>
  <si>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</si>
  <si>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</si>
  <si>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</si>
  <si>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</si>
  <si>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</si>
  <si>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</si>
  <si>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</si>
  <si>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</si>
  <si>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</si>
  <si>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</si>
  <si>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</si>
  <si>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</si>
  <si>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</si>
  <si>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</si>
  <si>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</si>
  <si>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</si>
  <si>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</si>
  <si>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</si>
  <si>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</si>
  <si>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</si>
  <si>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</si>
  <si>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</si>
  <si>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</si>
  <si>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</si>
  <si>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</si>
  <si>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</si>
  <si>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</si>
  <si>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</si>
  <si>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</si>
  <si>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</si>
  <si>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</si>
  <si>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</si>
  <si>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</si>
  <si>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</si>
  <si>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</si>
  <si>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</si>
  <si>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</si>
  <si>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</si>
  <si>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</si>
  <si>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</si>
  <si>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</si>
  <si>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</si>
  <si>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</si>
  <si>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</si>
  <si>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</si>
  <si>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</si>
  <si>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</si>
  <si>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</si>
  <si>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</si>
  <si>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</si>
  <si>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</si>
  <si>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</si>
  <si>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</si>
  <si>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</si>
  <si>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</si>
  <si>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</si>
  <si>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</si>
  <si>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</si>
  <si>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</si>
  <si>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</si>
  <si>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</si>
  <si>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</si>
  <si>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</si>
  <si>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</si>
  <si>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</si>
  <si>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</si>
  <si>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</si>
  <si>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</si>
  <si>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</si>
  <si>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</si>
  <si>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</si>
  <si>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</si>
  <si>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</si>
  <si>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</si>
  <si>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</si>
  <si>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</si>
  <si>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</si>
  <si>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</si>
  <si>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</si>
  <si>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</si>
  <si>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</si>
  <si>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</si>
  <si>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</si>
  <si>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</si>
  <si>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</si>
  <si>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</si>
  <si>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</si>
  <si>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</si>
  <si>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</si>
  <si>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</si>
  <si>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</si>
  <si>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</si>
  <si>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</si>
  <si>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</si>
  <si>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</si>
  <si>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</si>
  <si>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</si>
  <si>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</si>
  <si>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</si>
  <si>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</si>
  <si>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</si>
  <si>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</si>
  <si>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</si>
  <si>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</si>
  <si>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</si>
  <si>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</si>
  <si>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</si>
  <si>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</si>
  <si>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</si>
  <si>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</si>
  <si>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</si>
  <si>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</si>
  <si>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</si>
  <si>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</si>
  <si>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</si>
  <si>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</si>
  <si>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</si>
  <si>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</si>
  <si>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</si>
  <si>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</si>
  <si>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</si>
  <si>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</si>
  <si>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</si>
  <si>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</si>
  <si>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</si>
  <si>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</si>
  <si>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</si>
  <si>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</si>
  <si>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</si>
  <si>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</si>
  <si>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</si>
  <si>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</si>
  <si>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</si>
  <si>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</si>
  <si>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</si>
  <si>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</si>
  <si>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</si>
  <si>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</si>
  <si>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</si>
  <si>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</si>
  <si>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</si>
  <si>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</si>
  <si>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</si>
  <si>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</si>
  <si>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</si>
  <si>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</si>
  <si>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</si>
  <si>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</si>
  <si>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</si>
  <si>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</si>
  <si>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</si>
  <si>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</si>
  <si>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</si>
  <si>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</si>
  <si>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</si>
  <si>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</si>
  <si>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</si>
  <si>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</si>
  <si>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</si>
  <si>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</si>
  <si>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</si>
  <si>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</si>
  <si>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</si>
  <si>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</si>
  <si>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</si>
  <si>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</si>
  <si>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</si>
  <si>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</si>
  <si>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</si>
  <si>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</si>
  <si>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</si>
  <si>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</si>
  <si>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</si>
  <si>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</si>
  <si>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</si>
  <si>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</si>
  <si>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</si>
  <si>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</si>
  <si>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</si>
  <si>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</si>
  <si>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</si>
  <si>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</si>
  <si>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</si>
  <si>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</si>
  <si>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</si>
  <si>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</si>
  <si>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</si>
  <si>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</si>
  <si>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</si>
  <si>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</si>
  <si>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</si>
  <si>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</si>
  <si>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</si>
  <si>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</si>
  <si>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</si>
  <si>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</si>
  <si>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</si>
  <si>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</si>
  <si>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</si>
  <si>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</si>
  <si>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</si>
  <si>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</si>
  <si>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</si>
  <si>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</si>
  <si>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</si>
  <si>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</si>
  <si>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</si>
  <si>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</si>
  <si>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</si>
  <si>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</si>
  <si>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</si>
  <si>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</si>
  <si>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</si>
  <si>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</si>
  <si>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</si>
  <si>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</si>
  <si>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</si>
  <si>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</si>
  <si>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</si>
  <si>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</si>
  <si>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</si>
  <si>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</si>
  <si>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</si>
  <si>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</si>
  <si>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</si>
  <si>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</si>
  <si>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</si>
  <si>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</si>
  <si>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</si>
  <si>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</si>
  <si>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</si>
  <si>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</si>
  <si>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</si>
  <si>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</si>
  <si>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</si>
  <si>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</si>
  <si>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</si>
  <si>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</si>
  <si>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</si>
  <si>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</si>
  <si>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</si>
  <si>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</si>
  <si>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</si>
  <si>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</si>
  <si>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</si>
  <si>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</si>
  <si>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</si>
  <si>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</si>
  <si>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</si>
  <si>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</si>
  <si>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</si>
  <si>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</si>
  <si>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</si>
  <si>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</si>
  <si>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</si>
  <si>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</si>
  <si>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</si>
  <si>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</si>
  <si>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</si>
  <si>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</si>
  <si>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</si>
  <si>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</si>
  <si>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</si>
  <si>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</si>
  <si>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</si>
  <si>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</si>
  <si>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</si>
  <si>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</si>
  <si>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</si>
  <si>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</si>
  <si>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</si>
  <si>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</si>
  <si>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</si>
  <si>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</si>
  <si>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</si>
  <si>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</si>
  <si>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</si>
  <si>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</si>
  <si>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</si>
  <si>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</si>
  <si>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</si>
  <si>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</si>
  <si>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</si>
  <si>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</si>
  <si>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</si>
  <si>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</si>
  <si>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</si>
  <si>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</si>
  <si>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</si>
  <si>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</si>
  <si>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</si>
  <si>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</si>
  <si>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</si>
  <si>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</si>
  <si>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</si>
  <si>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</si>
  <si>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</si>
  <si>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</si>
  <si>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</si>
  <si>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</si>
  <si>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</si>
  <si>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</si>
  <si>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</si>
  <si>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</si>
  <si>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</si>
  <si>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</si>
  <si>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</si>
  <si>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</si>
  <si>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</si>
  <si>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</si>
  <si>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</si>
  <si>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</si>
  <si>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</si>
  <si>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</si>
  <si>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</si>
  <si>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</si>
  <si>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</si>
  <si>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</si>
  <si>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</si>
  <si>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</si>
  <si>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</si>
  <si>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</si>
  <si>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</si>
  <si>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</si>
  <si>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</si>
  <si>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</si>
  <si>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</si>
  <si>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</si>
  <si>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</si>
  <si>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</si>
  <si>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</si>
  <si>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</si>
  <si>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</si>
  <si>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</si>
  <si>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</si>
  <si>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</si>
  <si>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</si>
  <si>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</si>
  <si>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</si>
  <si>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</si>
  <si>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</si>
  <si>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</si>
  <si>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</si>
  <si>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</si>
  <si>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</si>
  <si>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</si>
  <si>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</si>
  <si>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</si>
  <si>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</si>
  <si>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</si>
  <si>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</si>
  <si>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</si>
  <si>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</si>
  <si>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</si>
  <si>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</si>
  <si>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</si>
  <si>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</si>
  <si>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</si>
  <si>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</si>
  <si>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</si>
  <si>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</si>
  <si>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</si>
  <si>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</si>
  <si>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</si>
  <si>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</si>
  <si>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</si>
  <si>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</si>
  <si>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</si>
  <si>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</si>
  <si>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</si>
  <si>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</si>
  <si>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</si>
  <si>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</si>
  <si>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</si>
  <si>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</si>
  <si>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</si>
  <si>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</si>
  <si>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</si>
  <si>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</si>
  <si>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</si>
  <si>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</si>
  <si>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</si>
  <si>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</si>
  <si>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</si>
  <si>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</si>
  <si>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</si>
  <si>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</si>
  <si>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</si>
  <si>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</si>
  <si>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</si>
  <si>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</si>
  <si>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</si>
  <si>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</si>
  <si>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</si>
  <si>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</si>
  <si>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</si>
  <si>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</si>
  <si>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</si>
  <si>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</si>
  <si>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</si>
  <si>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</si>
  <si>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</si>
  <si>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</si>
  <si>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</si>
  <si>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</si>
  <si>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</si>
  <si>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</si>
  <si>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</si>
  <si>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</si>
  <si>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</si>
  <si>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</si>
  <si>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</si>
  <si>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</si>
  <si>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</si>
  <si>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</si>
  <si>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</si>
  <si>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</si>
  <si>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</si>
  <si>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</si>
  <si>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</si>
  <si>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</si>
  <si>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</si>
  <si>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</si>
  <si>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</si>
  <si>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</si>
  <si>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</si>
  <si>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</si>
  <si>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</si>
  <si>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</si>
  <si>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</si>
  <si>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</si>
  <si>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</si>
  <si>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</si>
  <si>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</si>
  <si>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</si>
  <si>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</si>
  <si>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</si>
  <si>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</si>
  <si>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</si>
  <si>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</si>
  <si>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</si>
  <si>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</si>
  <si>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</si>
  <si>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</si>
  <si>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</si>
  <si>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</si>
  <si>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</si>
  <si>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</si>
  <si>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</si>
  <si>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</si>
  <si>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</si>
  <si>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</si>
  <si>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</si>
  <si>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</si>
  <si>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</si>
  <si>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</si>
  <si>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</si>
  <si>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</si>
  <si>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</si>
  <si>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</si>
  <si>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</si>
  <si>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</si>
  <si>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</si>
  <si>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</si>
  <si>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</si>
  <si>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</si>
  <si>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</si>
  <si>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</si>
  <si>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</si>
  <si>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</si>
  <si>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</si>
  <si>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</si>
  <si>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</si>
  <si>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</si>
  <si>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</si>
  <si>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</si>
  <si>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</si>
  <si>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</si>
  <si>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</si>
  <si>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</si>
  <si>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</si>
  <si>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</si>
  <si>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</si>
  <si>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</si>
  <si>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</si>
  <si>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</si>
  <si>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</si>
  <si>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</si>
  <si>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</si>
  <si>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</si>
  <si>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</si>
  <si>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</si>
  <si>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</si>
  <si>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</si>
  <si>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</si>
  <si>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</si>
  <si>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</si>
  <si>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</si>
  <si>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</si>
  <si>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</si>
  <si>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</si>
  <si>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</si>
  <si>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</si>
  <si>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</si>
  <si>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</si>
  <si>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</si>
  <si>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</si>
  <si>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</si>
  <si>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</si>
  <si>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</si>
  <si>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</si>
  <si>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</si>
  <si>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</si>
  <si>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</si>
  <si>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</si>
  <si>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</si>
  <si>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</si>
  <si>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</si>
  <si>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</si>
  <si>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</si>
  <si>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</si>
  <si>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</si>
  <si>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</si>
  <si>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</si>
  <si>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</si>
  <si>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</si>
  <si>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</si>
  <si>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</si>
  <si>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</si>
  <si>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</si>
  <si>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</si>
  <si>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</si>
  <si>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</si>
  <si>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</si>
  <si>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</si>
  <si>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</si>
  <si>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</si>
  <si>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</si>
  <si>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</si>
  <si>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</si>
  <si>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</si>
  <si>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</si>
  <si>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</si>
  <si>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</si>
  <si>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</si>
  <si>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</si>
  <si>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</si>
  <si>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</si>
  <si>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</si>
  <si>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</si>
  <si>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</si>
  <si>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</si>
  <si>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</si>
  <si>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</si>
  <si>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</si>
  <si>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</si>
  <si>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</si>
  <si>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</si>
  <si>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</si>
  <si>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</si>
  <si>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</si>
  <si>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</si>
  <si>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</si>
  <si>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</si>
  <si>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</si>
  <si>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</si>
  <si>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</si>
  <si>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</si>
  <si>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</si>
  <si>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</si>
  <si>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</si>
  <si>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</si>
  <si>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</si>
  <si>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</si>
  <si>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</si>
  <si>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</si>
  <si>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</si>
  <si>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</si>
  <si>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</si>
  <si>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</si>
  <si>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</si>
  <si>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</si>
  <si>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</si>
  <si>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</si>
  <si>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</si>
  <si>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</si>
  <si>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</si>
  <si>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</si>
  <si>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</si>
  <si>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</si>
  <si>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</si>
  <si>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</si>
  <si>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</si>
  <si>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</si>
  <si>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</si>
  <si>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</si>
  <si>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</si>
  <si>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</si>
  <si>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</si>
  <si>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</si>
  <si>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</si>
  <si>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</si>
  <si>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</si>
  <si>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</si>
  <si>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</si>
  <si>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</si>
  <si>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</si>
  <si>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</si>
  <si>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</si>
  <si>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</si>
  <si>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</si>
  <si>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</si>
  <si>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</si>
  <si>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</si>
  <si>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</si>
  <si>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</si>
  <si>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</si>
  <si>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</si>
  <si>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</si>
  <si>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</si>
  <si>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</si>
  <si>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</si>
  <si>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</si>
  <si>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</si>
  <si>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</si>
  <si>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</si>
  <si>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</si>
  <si>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</si>
  <si>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</si>
  <si>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</si>
  <si>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</si>
  <si>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</si>
  <si>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</si>
  <si>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</si>
  <si>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</si>
  <si>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</si>
  <si>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</si>
  <si>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</si>
  <si>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</si>
  <si>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</si>
  <si>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</si>
  <si>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</si>
  <si>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</si>
  <si>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</si>
  <si>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</si>
  <si>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</si>
  <si>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</si>
  <si>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</si>
  <si>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</si>
  <si>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</si>
  <si>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</si>
  <si>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</si>
  <si>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</si>
  <si>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</si>
  <si>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</si>
  <si>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</si>
  <si>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</si>
  <si>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</si>
  <si>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</si>
  <si>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</si>
  <si>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</si>
  <si>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</si>
  <si>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</si>
  <si>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</si>
  <si>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</si>
  <si>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</si>
  <si>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</si>
  <si>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</si>
  <si>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</si>
  <si>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</si>
  <si>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</si>
  <si>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</si>
  <si>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</si>
  <si>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</si>
  <si>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</si>
  <si>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</si>
  <si>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</si>
  <si>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</si>
  <si>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</si>
  <si>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</si>
  <si>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</si>
  <si>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</si>
  <si>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</si>
  <si>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</si>
  <si>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</si>
  <si>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</si>
  <si>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</si>
  <si>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</si>
  <si>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</si>
  <si>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</si>
  <si>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</si>
  <si>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</si>
  <si>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</si>
  <si>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</si>
  <si>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</si>
  <si>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</si>
  <si>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</si>
  <si>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</si>
  <si>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</si>
  <si>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</si>
  <si>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</si>
  <si>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</si>
  <si>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</si>
  <si>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</si>
  <si>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</si>
  <si>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</si>
  <si>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</si>
  <si>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</si>
  <si>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</si>
  <si>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</si>
  <si>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</si>
  <si>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</si>
  <si>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</si>
  <si>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</si>
  <si>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</si>
  <si>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</si>
  <si>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</si>
  <si>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</si>
  <si>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</si>
  <si>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</si>
  <si>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</si>
  <si>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</si>
  <si>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</si>
  <si>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</si>
  <si>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</si>
  <si>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</si>
  <si>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</si>
  <si>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</si>
  <si>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</si>
  <si>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</si>
  <si>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</si>
  <si>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</si>
  <si>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</si>
  <si>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</si>
  <si>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</si>
  <si>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</si>
  <si>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</si>
  <si>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</si>
  <si>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</si>
  <si>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</si>
  <si>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</si>
  <si>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</si>
  <si>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</si>
  <si>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</si>
  <si>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</si>
  <si>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</si>
  <si>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</si>
  <si>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</si>
  <si>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</si>
  <si>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</si>
  <si>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</si>
  <si>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</si>
  <si>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</si>
  <si>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</si>
  <si>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</si>
  <si>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</si>
  <si>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</si>
  <si>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</si>
  <si>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</si>
  <si>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</si>
  <si>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</si>
  <si>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</si>
  <si>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</si>
  <si>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</si>
  <si>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</si>
  <si>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</si>
  <si>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</si>
  <si>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</si>
  <si>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</si>
  <si>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</si>
  <si>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</si>
  <si>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</si>
  <si>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</si>
  <si>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</si>
  <si>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</si>
  <si>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</si>
  <si>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</si>
  <si>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</si>
  <si>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</si>
  <si>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</si>
  <si>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</si>
  <si>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</si>
  <si>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</si>
  <si>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</si>
  <si>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</si>
  <si>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</si>
  <si>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</si>
  <si>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</si>
  <si>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</si>
  <si>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</si>
  <si>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</si>
  <si>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</si>
  <si>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</si>
  <si>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</si>
  <si>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</si>
  <si>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</si>
  <si>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</si>
  <si>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</si>
  <si>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</si>
  <si>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</si>
  <si>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</si>
  <si>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</si>
  <si>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</si>
  <si>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</si>
  <si>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</si>
  <si>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</si>
  <si>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</si>
  <si>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</si>
  <si>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</si>
  <si>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</si>
  <si>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</si>
  <si>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</si>
  <si>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</si>
  <si>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</si>
  <si>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</si>
  <si>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</si>
  <si>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</si>
  <si>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</si>
  <si>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</si>
  <si>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</si>
  <si>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</si>
  <si>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</si>
  <si>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</si>
  <si>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</si>
  <si>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</si>
  <si>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</si>
  <si>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</si>
  <si>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</si>
  <si>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</si>
  <si>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</si>
  <si>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</si>
  <si>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</si>
  <si>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</si>
  <si>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</si>
  <si>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</si>
  <si>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</si>
  <si>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</si>
  <si>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</si>
  <si>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</si>
  <si>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</si>
  <si>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</si>
  <si>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</si>
  <si>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</si>
  <si>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</si>
  <si>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</si>
  <si>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</si>
  <si>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</si>
  <si>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</si>
  <si>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</si>
  <si>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</si>
  <si>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</si>
  <si>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</si>
  <si>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</si>
  <si>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</si>
  <si>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</si>
  <si>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</si>
  <si>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</si>
  <si>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</si>
  <si>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</si>
  <si>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</si>
  <si>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</si>
  <si>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</si>
  <si>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</si>
  <si>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</si>
  <si>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</si>
  <si>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</si>
  <si>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</si>
  <si>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</si>
  <si>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</si>
  <si>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</si>
  <si>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</si>
  <si>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</si>
  <si>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</si>
  <si>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</si>
  <si>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</si>
  <si>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</si>
  <si>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</si>
  <si>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</si>
  <si>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</si>
  <si>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</si>
  <si>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</si>
  <si>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</si>
  <si>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</si>
  <si>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</si>
  <si>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</si>
  <si>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</si>
  <si>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</si>
  <si>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</si>
  <si>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</si>
  <si>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</si>
  <si>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</si>
  <si>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</si>
  <si>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</si>
  <si>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</si>
  <si>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</si>
  <si>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</si>
  <si>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</si>
  <si>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</si>
  <si>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</si>
  <si>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</si>
  <si>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</si>
  <si>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</si>
  <si>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</si>
  <si>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</si>
  <si>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</si>
  <si>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</si>
  <si>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</si>
  <si>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</si>
  <si>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</si>
  <si>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</si>
  <si>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</si>
  <si>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</si>
  <si>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</si>
  <si>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</si>
  <si>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</si>
  <si>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</si>
  <si>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</si>
  <si>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</si>
  <si>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</si>
  <si>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</si>
  <si>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</si>
  <si>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</si>
  <si>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</si>
  <si>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</si>
  <si>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</si>
  <si>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</si>
  <si>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</si>
  <si>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</si>
  <si>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</si>
  <si>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</si>
  <si>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</si>
  <si>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</si>
  <si>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</si>
  <si>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</si>
  <si>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</si>
  <si>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</si>
  <si>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</si>
  <si>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</si>
  <si>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</si>
  <si>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</si>
  <si>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</si>
  <si>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</si>
  <si>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</si>
  <si>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</si>
  <si>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</si>
  <si>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</si>
  <si>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</si>
  <si>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</si>
  <si>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</si>
  <si>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</si>
  <si>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</si>
  <si>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</si>
  <si>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</si>
  <si>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</si>
  <si>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</si>
  <si>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</si>
  <si>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</si>
  <si>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</si>
  <si>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</si>
  <si>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</si>
  <si>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</si>
  <si>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</si>
  <si>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</si>
  <si>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</si>
  <si>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</si>
  <si>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</si>
  <si>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</si>
  <si>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</si>
  <si>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</si>
  <si>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</si>
  <si>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</si>
  <si>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</si>
  <si>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</si>
  <si>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</si>
  <si>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</si>
  <si>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</si>
  <si>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</si>
  <si>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</si>
  <si>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</si>
  <si>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</si>
  <si>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</si>
  <si>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</si>
  <si>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</si>
  <si>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</si>
  <si>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</si>
  <si>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</si>
  <si>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</si>
  <si>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</si>
  <si>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</si>
  <si>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</si>
  <si>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</si>
  <si>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</si>
  <si>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</si>
  <si>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</si>
  <si>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</si>
  <si>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</si>
  <si>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</si>
  <si>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</si>
  <si>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</si>
  <si>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</si>
  <si>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</si>
  <si>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</si>
  <si>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</si>
  <si>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</si>
  <si>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</si>
  <si>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</si>
  <si>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</si>
  <si>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</si>
  <si>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</si>
  <si>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</si>
  <si>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</si>
  <si>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</si>
  <si>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</si>
  <si>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</si>
  <si>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</si>
  <si>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</si>
  <si>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</si>
  <si>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</si>
  <si>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</si>
  <si>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</si>
  <si>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</si>
  <si>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</si>
  <si>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</si>
  <si>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</si>
  <si>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</si>
  <si>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</si>
  <si>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</si>
  <si>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</si>
  <si>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</si>
  <si>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</si>
  <si>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</si>
  <si>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</si>
  <si>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</si>
  <si>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</si>
  <si>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</si>
  <si>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</si>
  <si>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</si>
  <si>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</si>
  <si>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</si>
  <si>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</si>
  <si>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</si>
  <si>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</si>
  <si>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</si>
  <si>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</si>
  <si>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</si>
  <si>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</si>
  <si>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</si>
  <si>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</si>
  <si>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</si>
  <si>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</si>
  <si>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</si>
  <si>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</si>
  <si>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</si>
  <si>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</si>
  <si>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</si>
  <si>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</si>
  <si>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</si>
  <si>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</si>
  <si>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</si>
  <si>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</si>
  <si>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</si>
  <si>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</si>
  <si>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</si>
  <si>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</si>
  <si>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</si>
  <si>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</si>
  <si>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</si>
  <si>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</si>
  <si>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</si>
  <si>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</si>
  <si>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</si>
  <si>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</si>
  <si>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</si>
  <si>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</si>
  <si>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</si>
  <si>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</si>
  <si>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</si>
  <si>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</si>
  <si>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</si>
  <si>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</si>
  <si>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</si>
  <si>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</si>
  <si>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</si>
  <si>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</si>
  <si>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</si>
  <si>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</si>
  <si>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</si>
  <si>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</si>
  <si>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</si>
  <si>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</si>
  <si>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</si>
  <si>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</si>
  <si>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</si>
  <si>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</si>
  <si>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</si>
  <si>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</si>
  <si>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</si>
  <si>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</si>
  <si>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</si>
  <si>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</si>
  <si>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</si>
  <si>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</si>
  <si>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</si>
  <si>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</si>
  <si>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</si>
  <si>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</si>
  <si>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</si>
  <si>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</si>
  <si>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</si>
  <si>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</si>
  <si>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</si>
  <si>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</si>
  <si>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</si>
  <si>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</si>
  <si>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</si>
  <si>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</si>
  <si>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</si>
  <si>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</si>
  <si>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</si>
  <si>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</si>
  <si>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</si>
  <si>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</si>
  <si>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</si>
  <si>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</si>
  <si>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</si>
  <si>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</si>
  <si>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</si>
  <si>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</si>
  <si>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</si>
  <si>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</si>
  <si>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</si>
  <si>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</si>
  <si>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</si>
  <si>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</si>
  <si>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</si>
  <si>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</si>
  <si>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</si>
  <si>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</si>
  <si>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</si>
  <si>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</si>
  <si>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</si>
  <si>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</si>
  <si>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</si>
  <si>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</si>
  <si>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</si>
  <si>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</si>
  <si>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</si>
  <si>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</si>
  <si>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</si>
  <si>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</si>
  <si>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</si>
  <si>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</si>
  <si>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</si>
  <si>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</si>
  <si>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</si>
  <si>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</si>
  <si>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</si>
  <si>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</si>
  <si>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</si>
  <si>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</si>
  <si>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</si>
  <si>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</si>
  <si>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</si>
  <si>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</si>
  <si>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</si>
  <si>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</si>
  <si>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</si>
  <si>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</si>
  <si>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</si>
  <si>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</si>
  <si>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</si>
  <si>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</si>
  <si>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</si>
  <si>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</si>
  <si>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</si>
  <si>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</si>
  <si>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</si>
  <si>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</si>
  <si>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</si>
  <si>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</si>
  <si>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</si>
  <si>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</si>
  <si>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</si>
  <si>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</si>
  <si>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</si>
  <si>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</si>
  <si>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</si>
  <si>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</si>
  <si>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</si>
  <si>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</si>
  <si>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</si>
  <si>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</si>
  <si>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</si>
  <si>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</si>
  <si>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</si>
  <si>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</si>
  <si>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</si>
  <si>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</si>
  <si>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</si>
  <si>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</si>
  <si>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</si>
  <si>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</si>
  <si>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</si>
  <si>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</si>
  <si>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</si>
  <si>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</si>
  <si>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</si>
  <si>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</si>
  <si>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</si>
  <si>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</si>
  <si>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</si>
  <si>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</si>
  <si>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</si>
  <si>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</si>
  <si>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</si>
  <si>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</si>
  <si>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</si>
  <si>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</si>
  <si>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</si>
  <si>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</si>
  <si>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</si>
  <si>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</si>
  <si>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</si>
  <si>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</si>
  <si>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</si>
  <si>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</si>
  <si>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</si>
  <si>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</si>
  <si>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</si>
  <si>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</si>
  <si>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</si>
  <si>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</si>
  <si>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</si>
  <si>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</si>
  <si>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</si>
  <si>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</si>
  <si>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</si>
  <si>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</si>
  <si>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</si>
  <si>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</si>
  <si>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</si>
  <si>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</si>
  <si>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</si>
  <si>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</si>
  <si>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</si>
  <si>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</si>
  <si>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</si>
  <si>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</si>
  <si>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</si>
  <si>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</si>
  <si>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</si>
  <si>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</si>
  <si>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</si>
  <si>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</si>
  <si>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</si>
  <si>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</si>
  <si>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</si>
  <si>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</si>
  <si>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</si>
  <si>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</si>
  <si>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</si>
  <si>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</si>
  <si>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</si>
  <si>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</si>
  <si>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</si>
  <si>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</si>
  <si>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</si>
  <si>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</si>
  <si>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</si>
  <si>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</si>
  <si>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</si>
  <si>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</si>
  <si>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</si>
  <si>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</si>
  <si>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</si>
  <si>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</si>
  <si>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</si>
  <si>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</si>
  <si>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</si>
  <si>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</si>
  <si>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</si>
  <si>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</si>
  <si>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</si>
  <si>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</si>
  <si>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</si>
  <si>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</si>
  <si>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</si>
  <si>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</si>
  <si>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</si>
  <si>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</si>
  <si>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</si>
  <si>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</si>
  <si>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</si>
  <si>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</si>
  <si>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</si>
  <si>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</si>
  <si>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</si>
  <si>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</si>
  <si>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</si>
  <si>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</si>
  <si>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</si>
  <si>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</si>
  <si>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</si>
  <si>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</si>
  <si>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</si>
  <si>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</si>
  <si>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</si>
  <si>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</si>
  <si>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</si>
  <si>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</si>
  <si>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</si>
  <si>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</si>
  <si>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</si>
  <si>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</si>
  <si>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</si>
  <si>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</si>
  <si>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</si>
  <si>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</si>
  <si>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</si>
  <si>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</si>
  <si>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</si>
  <si>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</si>
  <si>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</si>
  <si>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</si>
  <si>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</si>
  <si>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</si>
  <si>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</si>
  <si>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</si>
  <si>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</si>
  <si>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</si>
  <si>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</si>
  <si>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</si>
  <si>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</si>
  <si>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</si>
  <si>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</si>
  <si>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</si>
  <si>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</si>
  <si>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</si>
  <si>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</si>
  <si>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</si>
  <si>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</si>
  <si>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</si>
  <si>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</si>
  <si>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</si>
  <si>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</si>
  <si>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</si>
  <si>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</si>
  <si>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</si>
  <si>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</si>
  <si>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</si>
  <si>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</si>
  <si>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</si>
  <si>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</si>
  <si>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</si>
  <si>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</si>
  <si>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</si>
  <si>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</si>
  <si>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</si>
  <si>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</si>
  <si>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</si>
  <si>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</si>
  <si>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</si>
  <si>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</si>
  <si>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</si>
  <si>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</si>
  <si>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</si>
  <si>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</si>
  <si>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</si>
  <si>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</si>
  <si>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</si>
  <si>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</si>
  <si>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</si>
  <si>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</si>
  <si>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</si>
  <si>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</si>
  <si>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</si>
  <si>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</si>
  <si>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</si>
  <si>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</si>
  <si>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</si>
  <si>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</si>
  <si>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</si>
  <si>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</si>
  <si>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</si>
  <si>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</si>
  <si>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</si>
  <si>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</si>
  <si>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</si>
  <si>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</si>
  <si>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</si>
  <si>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</si>
  <si>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</si>
  <si>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</si>
  <si>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</si>
  <si>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</si>
  <si>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</si>
  <si>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</si>
  <si>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</si>
  <si>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</si>
  <si>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</si>
  <si>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</si>
  <si>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</si>
  <si>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</si>
  <si>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</si>
  <si>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</si>
  <si>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</si>
  <si>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</si>
  <si>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</si>
  <si>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</si>
  <si>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</si>
  <si>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</si>
  <si>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</si>
  <si>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</si>
  <si>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</si>
  <si>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</si>
  <si>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</si>
  <si>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</si>
  <si>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</si>
  <si>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</si>
  <si>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</si>
  <si>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</si>
  <si>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</si>
  <si>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</si>
  <si>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</si>
  <si>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</si>
  <si>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</si>
  <si>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</si>
  <si>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</si>
  <si>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</si>
  <si>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</si>
  <si>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</si>
  <si>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</si>
  <si>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</si>
  <si>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</si>
  <si>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</si>
  <si>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</si>
  <si>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</si>
  <si>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</si>
  <si>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</si>
  <si>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</si>
  <si>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</si>
  <si>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</si>
  <si>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</si>
  <si>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</si>
  <si>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</si>
  <si>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</si>
  <si>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</si>
  <si>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</si>
  <si>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</si>
  <si>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</si>
  <si>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</si>
  <si>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</si>
  <si>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</si>
  <si>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</si>
  <si>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</si>
  <si>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</si>
  <si>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</si>
  <si>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</si>
  <si>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</si>
  <si>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</si>
  <si>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</si>
  <si>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</si>
  <si>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</si>
  <si>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</si>
  <si>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</si>
  <si>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</si>
  <si>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</si>
  <si>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</si>
  <si>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</si>
  <si>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</si>
  <si>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</si>
  <si>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</si>
  <si>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</si>
  <si>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</si>
  <si>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</si>
  <si>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</si>
  <si>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</si>
  <si>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</si>
  <si>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</si>
  <si>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</si>
  <si>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</si>
  <si>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</si>
  <si>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</si>
  <si>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</si>
  <si>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</si>
  <si>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</si>
  <si>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</si>
  <si>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</si>
  <si>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</si>
  <si>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</si>
  <si>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</si>
  <si>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</si>
  <si>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</si>
  <si>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</si>
  <si>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</si>
  <si>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</si>
  <si>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</si>
  <si>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</si>
  <si>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</si>
  <si>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</si>
  <si>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</si>
  <si>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</si>
  <si>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</si>
  <si>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</si>
  <si>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</si>
  <si>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</si>
  <si>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</si>
  <si>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</si>
  <si>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</si>
  <si>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</si>
  <si>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</si>
  <si>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</si>
  <si>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</si>
  <si>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</si>
  <si>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</si>
  <si>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</si>
  <si>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</si>
  <si>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</si>
  <si>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</si>
  <si>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</si>
  <si>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</si>
  <si>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</si>
  <si>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</si>
  <si>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</si>
  <si>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</si>
  <si>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</si>
  <si>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</si>
  <si>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</si>
  <si>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</si>
  <si>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</si>
  <si>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</si>
  <si>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</si>
  <si>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</si>
  <si>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</si>
  <si>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</si>
  <si>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</si>
  <si>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</si>
  <si>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</si>
  <si>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</si>
  <si>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</si>
  <si>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</si>
  <si>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</si>
  <si>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</si>
  <si>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</si>
  <si>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</si>
  <si>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</si>
  <si>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</si>
  <si>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</si>
  <si>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</si>
  <si>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</si>
  <si>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</si>
  <si>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</si>
  <si>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</si>
  <si>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</si>
  <si>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</si>
  <si>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</si>
  <si>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</si>
  <si>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</si>
  <si>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</si>
  <si>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</si>
  <si>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</si>
  <si>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</si>
  <si>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</si>
  <si>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</si>
  <si>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</si>
  <si>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</si>
  <si>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</si>
  <si>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</si>
  <si>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</si>
  <si>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</si>
  <si>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</si>
  <si>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</si>
  <si>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</si>
  <si>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</si>
  <si>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</si>
  <si>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</si>
  <si>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</si>
  <si>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</si>
  <si>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</si>
  <si>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</si>
  <si>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</si>
  <si>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</si>
  <si>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</si>
  <si>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</si>
  <si>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</si>
  <si>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</si>
  <si>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</si>
  <si>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</si>
  <si>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</si>
  <si>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</si>
  <si>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</si>
  <si>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</si>
  <si>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</si>
  <si>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</si>
  <si>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</si>
  <si>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</si>
  <si>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</si>
  <si>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</si>
  <si>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</si>
  <si>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</si>
  <si>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</si>
  <si>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</si>
  <si>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</si>
  <si>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</si>
  <si>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</si>
  <si>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</si>
  <si>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</si>
  <si>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</si>
  <si>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</si>
  <si>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</si>
  <si>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</si>
  <si>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</si>
  <si>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</si>
  <si>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</si>
  <si>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</si>
  <si>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</si>
  <si>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</si>
  <si>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</si>
  <si>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</si>
  <si>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</si>
  <si>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</si>
  <si>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</si>
  <si>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</si>
  <si>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</si>
  <si>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</si>
  <si>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</si>
  <si>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</si>
  <si>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</si>
  <si>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</si>
  <si>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</si>
  <si>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</si>
  <si>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</si>
  <si>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</si>
  <si>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</si>
  <si>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</si>
  <si>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</si>
  <si>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</si>
  <si>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</si>
  <si>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</si>
  <si>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</si>
  <si>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</si>
  <si>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</si>
  <si>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</si>
  <si>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</si>
  <si>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</si>
  <si>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</si>
  <si>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</si>
  <si>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</si>
  <si>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</si>
  <si>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</si>
  <si>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</si>
  <si>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</si>
  <si>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</si>
  <si>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</si>
  <si>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</si>
  <si>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</si>
  <si>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</si>
  <si>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</si>
  <si>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</si>
  <si>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</si>
  <si>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</si>
  <si>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</si>
  <si>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</si>
  <si>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</si>
  <si>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</si>
  <si>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</si>
  <si>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</si>
  <si>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</si>
  <si>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</si>
  <si>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</si>
  <si>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</si>
  <si>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</si>
  <si>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</si>
  <si>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</si>
  <si>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</si>
  <si>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</si>
  <si>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</si>
  <si>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</si>
  <si>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</si>
  <si>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</si>
  <si>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</si>
  <si>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</si>
  <si>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</si>
  <si>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</si>
  <si>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</si>
  <si>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</si>
  <si>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</si>
  <si>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</si>
  <si>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</si>
  <si>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</si>
  <si>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</si>
  <si>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</si>
  <si>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</si>
  <si>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</si>
  <si>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</si>
  <si>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</si>
  <si>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</si>
  <si>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</si>
  <si>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</si>
  <si>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</si>
  <si>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</si>
  <si>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</si>
  <si>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</si>
  <si>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</si>
  <si>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</si>
  <si>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</si>
  <si>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</si>
  <si>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</si>
  <si>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</si>
  <si>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</si>
  <si>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</si>
  <si>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</si>
  <si>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</si>
  <si>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</si>
  <si>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</si>
  <si>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</si>
  <si>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</si>
  <si>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</si>
  <si>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</si>
  <si>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</si>
  <si>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</si>
  <si>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</si>
  <si>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</si>
  <si>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</si>
  <si>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</si>
  <si>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</si>
  <si>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</si>
  <si>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</si>
  <si>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</si>
  <si>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</si>
  <si>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</si>
  <si>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</si>
  <si>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</si>
  <si>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</si>
  <si>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</si>
  <si>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</si>
  <si>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</si>
  <si>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</si>
  <si>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</si>
  <si>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</si>
  <si>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</si>
  <si>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</si>
  <si>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</si>
  <si>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</si>
  <si>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</si>
  <si>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</si>
  <si>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</si>
  <si>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</si>
  <si>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</si>
  <si>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</si>
  <si>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</si>
  <si>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</si>
  <si>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</si>
  <si>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</si>
  <si>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</si>
  <si>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</si>
  <si>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</si>
  <si>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</si>
  <si>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</si>
  <si>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</si>
  <si>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</si>
  <si>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</si>
  <si>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</si>
  <si>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</si>
  <si>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</si>
  <si>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</si>
  <si>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</si>
  <si>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</si>
  <si>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</si>
  <si>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</si>
  <si>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</si>
  <si>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</si>
  <si>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</si>
  <si>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</si>
  <si>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</si>
  <si>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</si>
  <si>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</si>
  <si>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</si>
  <si>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</si>
  <si>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</si>
  <si>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</si>
  <si>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</si>
  <si>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</si>
  <si>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</si>
  <si>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</si>
  <si>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</si>
  <si>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</si>
  <si>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</si>
  <si>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</si>
  <si>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</si>
  <si>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</si>
  <si>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</si>
  <si>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</si>
  <si>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</si>
  <si>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</si>
  <si>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</si>
  <si>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</si>
  <si>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</si>
  <si>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</si>
  <si>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</si>
  <si>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</si>
  <si>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</si>
  <si>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</si>
  <si>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</si>
  <si>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</si>
  <si>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</si>
  <si>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</si>
  <si>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</si>
  <si>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</si>
  <si>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</si>
  <si>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</si>
  <si>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</si>
  <si>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</si>
  <si>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</si>
  <si>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</si>
  <si>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</si>
  <si>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</si>
  <si>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</si>
  <si>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</si>
  <si>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</si>
  <si>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</si>
  <si>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</si>
  <si>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</si>
  <si>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</si>
  <si>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</si>
  <si>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</si>
  <si>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</si>
  <si>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</si>
  <si>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</si>
  <si>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</si>
  <si>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</si>
  <si>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</si>
  <si>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</si>
  <si>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</si>
  <si>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</si>
  <si>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</si>
  <si>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</si>
  <si>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</si>
  <si>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</si>
  <si>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</si>
  <si>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</si>
  <si>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</si>
  <si>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</si>
  <si>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</si>
  <si>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</si>
  <si>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</si>
  <si>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</si>
  <si>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</si>
  <si>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</si>
  <si>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</si>
  <si>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</si>
  <si>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</si>
  <si>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</si>
  <si>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</si>
  <si>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</si>
  <si>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</si>
  <si>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</si>
  <si>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</si>
  <si>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</si>
  <si>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</si>
  <si>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</si>
  <si>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</si>
  <si>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</si>
  <si>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</si>
  <si>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</si>
  <si>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</si>
  <si>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</si>
  <si>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</si>
  <si>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</si>
  <si>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</si>
  <si>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</si>
  <si>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</si>
  <si>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</si>
  <si>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</si>
  <si>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</si>
  <si>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</si>
  <si>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</si>
  <si>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</si>
  <si>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</si>
  <si>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</si>
  <si>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</si>
  <si>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</si>
  <si>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</si>
  <si>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</si>
  <si>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</si>
  <si>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</si>
  <si>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</si>
  <si>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</si>
  <si>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</si>
  <si>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</si>
  <si>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</si>
  <si>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</si>
  <si>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</si>
  <si>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</si>
  <si>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</si>
  <si>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</si>
  <si>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</si>
  <si>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</si>
  <si>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</si>
  <si>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</si>
  <si>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</si>
  <si>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</si>
  <si>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</si>
  <si>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</si>
  <si>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</si>
  <si>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</si>
  <si>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</si>
  <si>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</si>
  <si>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</si>
  <si>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</si>
  <si>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</si>
  <si>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</si>
  <si>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</si>
  <si>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</si>
  <si>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</si>
  <si>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</si>
  <si>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</si>
  <si>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</si>
  <si>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</si>
  <si>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</si>
  <si>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</si>
  <si>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</si>
  <si>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</si>
  <si>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</si>
  <si>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</si>
  <si>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</si>
  <si>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</si>
  <si>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</si>
  <si>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</si>
  <si>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</si>
  <si>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</si>
  <si>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</si>
  <si>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</si>
  <si>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</si>
  <si>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</si>
  <si>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</si>
  <si>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</si>
  <si>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</si>
  <si>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</si>
  <si>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</si>
  <si>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</si>
  <si>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</si>
  <si>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</si>
  <si>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</si>
  <si>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</si>
  <si>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</si>
  <si>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</si>
  <si>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</si>
  <si>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</si>
  <si>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</si>
  <si>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</si>
  <si>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</si>
  <si>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</si>
  <si>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</si>
  <si>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</si>
  <si>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</si>
  <si>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</si>
  <si>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</si>
  <si>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</si>
  <si>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</si>
  <si>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</si>
  <si>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</si>
  <si>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</si>
  <si>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</si>
  <si>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</si>
  <si>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</si>
  <si>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</si>
  <si>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</si>
  <si>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</si>
  <si>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</si>
  <si>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</si>
  <si>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</si>
  <si>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</si>
  <si>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</si>
  <si>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</si>
  <si>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</si>
  <si>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</si>
  <si>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</si>
  <si>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</si>
  <si>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</si>
  <si>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</si>
  <si>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</si>
  <si>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</si>
  <si>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</si>
  <si>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</si>
  <si>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</si>
  <si>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</si>
  <si>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</si>
  <si>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</si>
  <si>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</si>
  <si>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</si>
  <si>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</si>
  <si>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</si>
  <si>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</si>
  <si>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</si>
  <si>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</si>
  <si>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</si>
  <si>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</si>
  <si>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</si>
  <si>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</si>
  <si>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</si>
  <si>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</si>
  <si>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</si>
  <si>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</si>
  <si>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</si>
  <si>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</si>
  <si>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</si>
  <si>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</si>
  <si>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</si>
  <si>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</si>
  <si>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</si>
  <si>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</si>
  <si>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</si>
  <si>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</si>
  <si>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</si>
  <si>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</si>
  <si>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</si>
  <si>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</si>
  <si>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</si>
  <si>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</si>
  <si>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</si>
  <si>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</si>
  <si>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</si>
  <si>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</si>
  <si>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</si>
  <si>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</si>
  <si>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</si>
  <si>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</si>
  <si>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</si>
  <si>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</si>
  <si>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</si>
  <si>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</si>
  <si>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</si>
  <si>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</si>
  <si>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</si>
  <si>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</si>
  <si>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</si>
  <si>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</si>
  <si>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</si>
  <si>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</si>
  <si>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</si>
  <si>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</si>
  <si>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</si>
  <si>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</si>
  <si>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</si>
  <si>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</si>
  <si>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</si>
  <si>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</si>
  <si>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</si>
  <si>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</si>
  <si>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</si>
  <si>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</si>
  <si>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</si>
  <si>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</si>
  <si>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</si>
  <si>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</si>
  <si>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</si>
  <si>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</si>
  <si>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</si>
  <si>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</si>
  <si>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</si>
  <si>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</si>
  <si>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</si>
  <si>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</si>
  <si>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</si>
  <si>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</si>
  <si>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</si>
  <si>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</si>
  <si>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</si>
  <si>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</si>
  <si>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</si>
  <si>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</si>
  <si>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</si>
  <si>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</si>
  <si>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</si>
  <si>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</si>
  <si>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</si>
  <si>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</si>
  <si>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</si>
  <si>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</si>
  <si>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</si>
  <si>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</si>
  <si>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</si>
  <si>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</si>
  <si>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</si>
  <si>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</si>
  <si>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</si>
  <si>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</si>
  <si>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</si>
  <si>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</si>
  <si>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</si>
  <si>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</si>
  <si>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</si>
  <si>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</si>
  <si>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</si>
  <si>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</si>
  <si>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</si>
  <si>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</si>
  <si>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</si>
  <si>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</si>
  <si>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</si>
  <si>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</si>
  <si>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</si>
  <si>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</si>
  <si>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</si>
  <si>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</si>
  <si>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</si>
  <si>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</si>
  <si>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</si>
  <si>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</si>
  <si>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</si>
  <si>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</si>
  <si>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</si>
  <si>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</si>
  <si>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</si>
  <si>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</si>
  <si>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</si>
  <si>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</si>
  <si>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</si>
  <si>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</si>
  <si>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</si>
  <si>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</si>
  <si>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</si>
  <si>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</si>
  <si>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</si>
  <si>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</si>
  <si>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</si>
  <si>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</si>
  <si>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</si>
  <si>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</si>
  <si>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</si>
  <si>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</si>
  <si>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</si>
  <si>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</si>
  <si>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</si>
  <si>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</si>
  <si>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</si>
  <si>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</si>
  <si>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</si>
  <si>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</si>
  <si>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</si>
  <si>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</si>
  <si>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</si>
  <si>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</si>
  <si>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</si>
  <si>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</si>
  <si>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</si>
  <si>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</si>
  <si>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</si>
  <si>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</si>
  <si>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</si>
  <si>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</si>
  <si>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</si>
  <si>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</si>
  <si>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</si>
  <si>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</si>
  <si>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</si>
  <si>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</si>
  <si>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</si>
  <si>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</si>
  <si>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</si>
  <si>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</si>
  <si>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</si>
  <si>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</si>
  <si>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</si>
  <si>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</si>
  <si>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</si>
  <si>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</si>
  <si>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</si>
  <si>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</si>
  <si>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</si>
  <si>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</si>
  <si>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</si>
  <si>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</si>
  <si>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</si>
  <si>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</si>
  <si>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</si>
  <si>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</si>
  <si>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</si>
  <si>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</si>
  <si>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</si>
  <si>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</si>
  <si>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</si>
  <si>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</si>
  <si>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</si>
  <si>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</si>
  <si>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</si>
  <si>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</si>
  <si>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</si>
  <si>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</si>
  <si>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</si>
  <si>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</si>
  <si>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</si>
  <si>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</si>
  <si>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</si>
  <si>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</si>
  <si>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</si>
  <si>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</si>
  <si>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</si>
  <si>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</si>
  <si>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</si>
  <si>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</si>
  <si>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</si>
  <si>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</si>
  <si>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</si>
  <si>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</si>
  <si>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</si>
  <si>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</si>
  <si>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</si>
  <si>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</si>
  <si>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</si>
  <si>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</si>
  <si>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</si>
  <si>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</si>
  <si>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</si>
  <si>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</si>
  <si>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</si>
  <si>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</si>
  <si>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</si>
  <si>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</si>
  <si>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</si>
  <si>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</si>
  <si>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</si>
  <si>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</si>
  <si>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</si>
  <si>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</si>
  <si>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</si>
  <si>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</si>
  <si>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</si>
  <si>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</si>
  <si>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</si>
  <si>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</si>
  <si>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</si>
  <si>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</si>
  <si>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</si>
  <si>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</si>
  <si>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</si>
  <si>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</si>
  <si>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</si>
  <si>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</si>
  <si>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</si>
  <si>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</si>
  <si>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</si>
  <si>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</si>
  <si>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</si>
  <si>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</si>
  <si>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</si>
  <si>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</si>
  <si>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</si>
  <si>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</si>
  <si>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</si>
  <si>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</si>
  <si>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</si>
  <si>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</si>
  <si>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</si>
  <si>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</si>
  <si>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</si>
  <si>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</si>
  <si>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</si>
  <si>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</si>
  <si>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</si>
  <si>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</si>
  <si>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</si>
  <si>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</si>
  <si>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</si>
  <si>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</si>
  <si>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</si>
  <si>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</si>
  <si>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</si>
  <si>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</si>
  <si>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</si>
  <si>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</si>
  <si>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</si>
  <si>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</si>
  <si>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</si>
  <si>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</si>
  <si>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</si>
  <si>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</si>
  <si>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</si>
  <si>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</si>
  <si>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</si>
  <si>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</si>
  <si>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</si>
  <si>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</si>
  <si>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</si>
  <si>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</si>
  <si>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</si>
  <si>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</si>
  <si>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</si>
  <si>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</si>
  <si>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</si>
  <si>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</si>
  <si>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</si>
  <si>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</si>
  <si>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</si>
  <si>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</si>
  <si>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</si>
  <si>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</si>
  <si>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</si>
  <si>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</si>
  <si>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</si>
  <si>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</si>
  <si>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</si>
  <si>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</si>
  <si>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</si>
  <si>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</si>
  <si>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</si>
  <si>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</si>
  <si>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</si>
  <si>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</si>
  <si>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</si>
  <si>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</si>
  <si>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</si>
  <si>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</si>
  <si>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</si>
  <si>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</si>
  <si>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</si>
  <si>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</si>
  <si>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</si>
  <si>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</si>
  <si>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</si>
  <si>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</si>
  <si>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</si>
  <si>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</si>
  <si>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</si>
  <si>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</si>
  <si>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</si>
  <si>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</si>
  <si>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</si>
  <si>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</si>
  <si>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</si>
  <si>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</si>
  <si>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</si>
  <si>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</si>
  <si>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</si>
  <si>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</si>
  <si>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</si>
  <si>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</si>
  <si>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</si>
  <si>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</si>
  <si>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</si>
  <si>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</si>
  <si>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</si>
  <si>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</si>
  <si>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</si>
  <si>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</si>
  <si>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</si>
  <si>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</si>
  <si>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</si>
  <si>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</si>
  <si>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</si>
  <si>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</si>
  <si>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</si>
  <si>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</si>
  <si>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</si>
  <si>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</si>
  <si>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</si>
  <si>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</si>
  <si>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</si>
  <si>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</si>
  <si>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</si>
  <si>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</si>
  <si>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</si>
  <si>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</si>
  <si>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</si>
  <si>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</si>
  <si>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</si>
  <si>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</si>
  <si>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</si>
  <si>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</si>
  <si>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</si>
  <si>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</si>
  <si>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</si>
  <si>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</si>
  <si>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</si>
  <si>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</si>
  <si>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</si>
  <si>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</si>
  <si>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</si>
  <si>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</si>
  <si>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</si>
  <si>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</si>
  <si>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</si>
  <si>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</si>
  <si>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</si>
  <si>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</si>
  <si>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</si>
  <si>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</si>
  <si>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</si>
  <si>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</si>
  <si>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</si>
  <si>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</si>
  <si>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</si>
  <si>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</si>
  <si>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</si>
  <si>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</si>
  <si>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</si>
  <si>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</si>
  <si>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</si>
  <si>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</si>
  <si>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</si>
  <si>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</si>
  <si>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</si>
  <si>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</si>
  <si>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</si>
  <si>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</si>
  <si>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</si>
  <si>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</si>
  <si>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</si>
  <si>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</si>
  <si>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</si>
  <si>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</si>
  <si>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</si>
  <si>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</si>
  <si>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</si>
  <si>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</si>
  <si>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</si>
  <si>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</si>
  <si>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</si>
  <si>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</si>
  <si>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</si>
  <si>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</si>
  <si>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</si>
  <si>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</si>
  <si>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</si>
  <si>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</si>
  <si>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</si>
  <si>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</si>
  <si>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</si>
  <si>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</si>
  <si>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</si>
  <si>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</si>
  <si>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</si>
  <si>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</si>
  <si>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</si>
  <si>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</si>
  <si>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</si>
  <si>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</si>
  <si>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</si>
  <si>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</si>
  <si>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</si>
  <si>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</si>
  <si>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</si>
  <si>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</si>
  <si>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</si>
  <si>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</si>
  <si>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</si>
  <si>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</si>
  <si>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</si>
  <si>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</si>
  <si>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</si>
  <si>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</si>
  <si>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</si>
  <si>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</si>
  <si>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</si>
  <si>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</si>
  <si>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</si>
  <si>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</si>
  <si>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</si>
  <si>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</si>
  <si>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</si>
  <si>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</si>
  <si>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</si>
  <si>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</si>
  <si>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</si>
  <si>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</si>
  <si>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</si>
  <si>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</si>
  <si>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</si>
  <si>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</si>
  <si>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</si>
  <si>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</si>
  <si>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</si>
  <si>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</si>
  <si>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</si>
  <si>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</si>
  <si>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</si>
  <si>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</si>
  <si>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</si>
  <si>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</si>
  <si>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</si>
  <si>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</si>
  <si>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</si>
  <si>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</si>
  <si>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</si>
  <si>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</si>
  <si>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</si>
  <si>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</si>
  <si>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</si>
  <si>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</si>
  <si>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</si>
  <si>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</si>
  <si>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</si>
  <si>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</si>
  <si>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</si>
  <si>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</si>
  <si>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</si>
  <si>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</si>
  <si>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</si>
  <si>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</si>
  <si>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</si>
  <si>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</si>
  <si>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</si>
  <si>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</si>
  <si>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</si>
  <si>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</si>
  <si>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</si>
  <si>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</si>
  <si>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</si>
  <si>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</si>
  <si>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</si>
  <si>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</si>
  <si>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</si>
  <si>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</si>
  <si>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</si>
  <si>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</si>
  <si>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</si>
  <si>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</si>
  <si>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</si>
  <si>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</si>
  <si>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</si>
  <si>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</si>
  <si>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</si>
  <si>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</si>
  <si>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</si>
  <si>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</si>
  <si>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</si>
  <si>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</si>
  <si>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</si>
  <si>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</si>
  <si>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</si>
  <si>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</si>
  <si>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</si>
  <si>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</si>
  <si>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</si>
  <si>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</si>
  <si>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</si>
  <si>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</si>
  <si>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</si>
  <si>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</si>
  <si>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</si>
  <si>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</si>
  <si>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</si>
  <si>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</si>
  <si>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</si>
  <si>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</si>
  <si>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</si>
  <si>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</si>
  <si>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</si>
  <si>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</si>
  <si>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</si>
  <si>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</si>
  <si>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</si>
  <si>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</si>
  <si>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</si>
  <si>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</si>
  <si>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</si>
  <si>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</si>
  <si>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</si>
  <si>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</si>
  <si>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</si>
  <si>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</si>
  <si>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</si>
  <si>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</si>
  <si>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</si>
  <si>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</si>
  <si>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</si>
  <si>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</si>
  <si>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</si>
  <si>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</si>
  <si>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</si>
  <si>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</si>
  <si>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</si>
  <si>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</si>
  <si>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</si>
  <si>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</si>
  <si>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</si>
  <si>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</si>
  <si>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</si>
  <si>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</si>
  <si>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</si>
  <si>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</si>
  <si>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</si>
  <si>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</si>
  <si>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</si>
  <si>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</si>
  <si>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</si>
  <si>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</si>
  <si>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</si>
  <si>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</si>
  <si>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</si>
  <si>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</si>
  <si>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</si>
  <si>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</si>
  <si>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</si>
  <si>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</si>
  <si>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</si>
  <si>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</si>
  <si>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</si>
  <si>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</si>
  <si>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</si>
  <si>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</si>
  <si>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</si>
  <si>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</si>
  <si>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</si>
  <si>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</si>
  <si>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</si>
  <si>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</si>
  <si>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</si>
  <si>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</si>
  <si>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</si>
  <si>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</si>
  <si>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</si>
  <si>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</si>
  <si>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</si>
  <si>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</si>
  <si>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</si>
  <si>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</si>
  <si>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</si>
  <si>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</si>
  <si>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</si>
  <si>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</si>
  <si>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</si>
  <si>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</si>
  <si>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</si>
  <si>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</si>
  <si>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</si>
  <si>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</si>
  <si>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</si>
  <si>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</si>
  <si>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</si>
  <si>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</si>
  <si>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</si>
  <si>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</si>
  <si>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</si>
  <si>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</si>
  <si>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</si>
  <si>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</si>
  <si>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</si>
  <si>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</si>
  <si>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</si>
  <si>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</si>
  <si>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</si>
  <si>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</si>
  <si>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</si>
  <si>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</si>
  <si>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</si>
  <si>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</si>
  <si>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</si>
  <si>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</si>
  <si>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</si>
  <si>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</si>
  <si>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</si>
  <si>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</si>
  <si>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</si>
  <si>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</si>
  <si>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</si>
  <si>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</si>
  <si>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</si>
  <si>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</si>
  <si>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</si>
  <si>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</si>
  <si>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</si>
  <si>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</si>
  <si>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</si>
  <si>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</si>
  <si>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</si>
  <si>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</si>
  <si>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</si>
  <si>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</si>
  <si>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</si>
  <si>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</si>
  <si>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</si>
  <si>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</si>
  <si>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</si>
  <si>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</si>
  <si>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</si>
  <si>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</si>
  <si>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</si>
  <si>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</si>
  <si>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</si>
  <si>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</si>
  <si>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</si>
  <si>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</si>
  <si>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</si>
  <si>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</si>
  <si>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</si>
  <si>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</si>
  <si>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</si>
  <si>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</si>
  <si>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</si>
  <si>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</si>
  <si>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</si>
  <si>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</si>
  <si>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</si>
  <si>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</si>
  <si>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</si>
  <si>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</si>
  <si>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</si>
  <si>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</si>
  <si>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</si>
  <si>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</si>
  <si>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</si>
  <si>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</si>
  <si>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</si>
  <si>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</si>
  <si>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</si>
  <si>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</si>
  <si>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</si>
  <si>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</si>
  <si>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</si>
  <si>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</si>
  <si>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</si>
  <si>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</si>
  <si>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</si>
  <si>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</si>
  <si>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</si>
  <si>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</si>
  <si>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</si>
  <si>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</si>
  <si>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</si>
  <si>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</si>
  <si>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</si>
  <si>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</si>
  <si>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</si>
  <si>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</si>
  <si>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</si>
  <si>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</si>
  <si>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</si>
  <si>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</si>
  <si>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</si>
  <si>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</si>
  <si>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</si>
  <si>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</si>
  <si>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</si>
  <si>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</si>
  <si>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</si>
  <si>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</si>
  <si>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</si>
  <si>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</si>
  <si>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</si>
  <si>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</si>
  <si>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</si>
  <si>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</si>
  <si>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</si>
  <si>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</si>
  <si>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</si>
  <si>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</si>
  <si>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</si>
  <si>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</si>
  <si>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</si>
  <si>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</si>
  <si>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</si>
  <si>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</si>
  <si>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</si>
  <si>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</si>
  <si>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</si>
  <si>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</si>
  <si>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</si>
  <si>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</si>
  <si>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</si>
  <si>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</si>
  <si>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</si>
  <si>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</si>
  <si>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</si>
  <si>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</si>
  <si>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</si>
  <si>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</si>
  <si>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</si>
  <si>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</si>
  <si>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</si>
  <si>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</si>
  <si>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</si>
  <si>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</si>
  <si>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</si>
  <si>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</si>
  <si>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</si>
  <si>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</si>
  <si>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</si>
  <si>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</si>
  <si>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</si>
  <si>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</si>
  <si>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</si>
  <si>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</si>
  <si>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</si>
  <si>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</si>
  <si>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</si>
  <si>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</si>
  <si>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</si>
  <si>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</si>
  <si>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</si>
  <si>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</si>
  <si>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</si>
  <si>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</si>
  <si>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</si>
  <si>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</si>
  <si>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</si>
  <si>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</si>
  <si>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</si>
  <si>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</si>
  <si>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</si>
  <si>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</si>
  <si>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</si>
  <si>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</si>
  <si>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</si>
  <si>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</si>
  <si>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</si>
  <si>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</si>
  <si>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</si>
  <si>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</si>
  <si>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</si>
  <si>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</si>
  <si>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</si>
  <si>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</si>
  <si>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</si>
  <si>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</si>
  <si>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</si>
  <si>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</si>
  <si>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</si>
  <si>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</si>
  <si>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</si>
  <si>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</si>
  <si>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</si>
  <si>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</si>
  <si>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</si>
  <si>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</si>
  <si>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</si>
  <si>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</si>
  <si>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</si>
  <si>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</si>
  <si>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</si>
  <si>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</si>
  <si>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</si>
  <si>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</si>
  <si>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</si>
  <si>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</si>
  <si>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</si>
  <si>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</si>
  <si>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</si>
  <si>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</si>
  <si>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</si>
  <si>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</si>
  <si>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</si>
  <si>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</si>
  <si>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</si>
  <si>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</si>
  <si>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</si>
  <si>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</si>
  <si>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</si>
  <si>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</si>
  <si>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</si>
  <si>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</si>
  <si>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</si>
  <si>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</si>
  <si>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</si>
  <si>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</si>
  <si>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</si>
  <si>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</si>
  <si>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</si>
  <si>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</si>
  <si>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</si>
  <si>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</si>
  <si>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</si>
  <si>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</si>
  <si>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</si>
  <si>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</si>
  <si>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</si>
  <si>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</si>
  <si>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</si>
  <si>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</si>
  <si>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</si>
  <si>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</si>
  <si>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</si>
  <si>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</si>
  <si>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</si>
  <si>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</si>
  <si>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</si>
  <si>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</si>
  <si>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</si>
  <si>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</si>
  <si>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</si>
  <si>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</si>
  <si>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</si>
  <si>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</si>
  <si>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</si>
  <si>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</si>
  <si>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</si>
  <si>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</si>
  <si>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</si>
  <si>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</si>
  <si>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</si>
  <si>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</si>
  <si>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</si>
  <si>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</si>
  <si>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</si>
  <si>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</si>
  <si>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</si>
  <si>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</si>
  <si>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</si>
  <si>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</si>
  <si>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</si>
  <si>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</si>
  <si>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</si>
  <si>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</si>
  <si>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</si>
  <si>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</si>
  <si>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</si>
  <si>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</si>
  <si>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</si>
  <si>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</si>
  <si>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</si>
  <si>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</si>
  <si>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</si>
  <si>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</si>
  <si>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</si>
  <si>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</si>
  <si>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</si>
  <si>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</si>
  <si>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</si>
  <si>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</si>
  <si>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</si>
  <si>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</si>
  <si>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</si>
  <si>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</si>
  <si>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</si>
  <si>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</si>
  <si>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</si>
  <si>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</si>
  <si>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</si>
  <si>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</si>
  <si>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</si>
  <si>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</si>
  <si>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</si>
  <si>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</si>
  <si>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</si>
  <si>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</si>
  <si>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</si>
  <si>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</si>
  <si>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</si>
  <si>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</si>
  <si>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</si>
  <si>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</si>
  <si>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</si>
  <si>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</si>
  <si>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</si>
  <si>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</si>
  <si>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</si>
  <si>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</si>
  <si>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</si>
  <si>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</si>
  <si>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</si>
  <si>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</si>
  <si>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</si>
  <si>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</si>
  <si>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</si>
  <si>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</si>
  <si>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</si>
  <si>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</si>
  <si>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</si>
  <si>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</si>
  <si>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</si>
  <si>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</si>
  <si>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</si>
  <si>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</si>
  <si>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</si>
  <si>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</si>
  <si>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</si>
  <si>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</si>
  <si>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</si>
  <si>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</si>
  <si>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</si>
  <si>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</si>
  <si>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</si>
  <si>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</si>
  <si>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</si>
  <si>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</si>
  <si>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</si>
  <si>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</si>
  <si>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</si>
  <si>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</si>
  <si>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</si>
  <si>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</si>
  <si>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</si>
  <si>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</si>
  <si>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</si>
  <si>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</si>
  <si>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</si>
  <si>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</si>
  <si>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</si>
  <si>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</si>
  <si>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</si>
  <si>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</si>
  <si>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</si>
  <si>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</si>
  <si>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</si>
  <si>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</si>
  <si>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</si>
  <si>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</si>
  <si>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</si>
  <si>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</si>
  <si>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</si>
  <si>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</si>
  <si>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</si>
  <si>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</si>
  <si>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</si>
  <si>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</si>
  <si>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</si>
  <si>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</si>
  <si>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</si>
  <si>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</si>
  <si>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</si>
  <si>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</si>
  <si>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</si>
  <si>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</si>
  <si>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</si>
  <si>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</si>
  <si>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</si>
  <si>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</si>
  <si>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</si>
  <si>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</si>
  <si>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</si>
  <si>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</si>
  <si>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</si>
  <si>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</si>
  <si>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</si>
  <si>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</si>
  <si>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</si>
  <si>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</si>
  <si>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</si>
  <si>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</si>
  <si>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</si>
  <si>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</si>
  <si>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</si>
  <si>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</si>
  <si>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</si>
  <si>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</si>
  <si>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</si>
  <si>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</si>
  <si>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</si>
  <si>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</si>
  <si>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</si>
  <si>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</si>
  <si>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</si>
  <si>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</si>
  <si>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</si>
  <si>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</si>
  <si>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</si>
  <si>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</si>
  <si>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</si>
  <si>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</si>
  <si>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</si>
  <si>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</si>
  <si>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</si>
  <si>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</si>
  <si>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</si>
  <si>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</si>
  <si>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</si>
  <si>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</si>
  <si>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</si>
  <si>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</si>
  <si>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</si>
  <si>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</si>
  <si>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</si>
  <si>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</si>
  <si>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</si>
  <si>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</si>
  <si>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</si>
  <si>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</si>
  <si>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</si>
  <si>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</si>
  <si>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</si>
  <si>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</si>
  <si>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</si>
  <si>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</si>
  <si>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</si>
  <si>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</si>
  <si>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</si>
  <si>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</si>
  <si>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</si>
  <si>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</si>
  <si>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</si>
  <si>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</si>
  <si>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</si>
  <si>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</si>
  <si>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</si>
  <si>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</si>
  <si>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</si>
  <si>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</si>
  <si>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</si>
  <si>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</si>
  <si>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</si>
  <si>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</si>
  <si>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</si>
  <si>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</si>
  <si>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</si>
  <si>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</si>
  <si>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</si>
  <si>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</si>
  <si>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</si>
  <si>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</si>
  <si>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</si>
  <si>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</si>
  <si>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</si>
  <si>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</si>
  <si>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</si>
  <si>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</si>
  <si>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</si>
  <si>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</si>
  <si>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</si>
  <si>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</si>
  <si>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</si>
  <si>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</si>
  <si>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</si>
  <si>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</si>
  <si>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</si>
  <si>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</si>
  <si>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</si>
  <si>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</si>
  <si>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</si>
  <si>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</si>
  <si>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</si>
  <si>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</si>
  <si>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</si>
  <si>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</si>
  <si>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</si>
  <si>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</si>
  <si>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</si>
  <si>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</si>
  <si>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</si>
  <si>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</si>
  <si>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</si>
  <si>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</si>
  <si>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</si>
  <si>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</si>
  <si>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</si>
  <si>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</si>
  <si>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</si>
  <si>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</si>
  <si>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</si>
  <si>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</si>
  <si>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</si>
  <si>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</si>
  <si>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</si>
  <si>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</si>
  <si>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</si>
  <si>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</si>
  <si>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</si>
  <si>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</si>
  <si>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</si>
  <si>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</si>
  <si>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</si>
  <si>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</si>
  <si>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</si>
  <si>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</si>
  <si>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</si>
  <si>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</si>
  <si>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</si>
  <si>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</si>
  <si>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</si>
  <si>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</si>
  <si>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</si>
  <si>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</si>
  <si>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</si>
  <si>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</si>
  <si>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</si>
  <si>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</si>
  <si>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</si>
  <si>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</si>
  <si>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</si>
  <si>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</si>
  <si>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</si>
  <si>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</si>
  <si>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</si>
  <si>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</si>
  <si>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</si>
  <si>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</si>
  <si>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</si>
  <si>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</si>
  <si>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</si>
  <si>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</si>
  <si>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</si>
  <si>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</si>
  <si>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</si>
  <si>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</si>
  <si>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</si>
  <si>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</si>
  <si>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</si>
  <si>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</si>
  <si>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</si>
  <si>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</si>
  <si>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</si>
  <si>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</si>
  <si>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</si>
  <si>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</si>
  <si>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</si>
  <si>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</si>
  <si>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</si>
  <si>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</si>
  <si>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</si>
  <si>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</si>
  <si>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</si>
  <si>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</si>
  <si>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</si>
  <si>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</si>
  <si>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</si>
  <si>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</si>
  <si>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</si>
  <si>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</si>
  <si>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</si>
  <si>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</si>
  <si>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</si>
  <si>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</si>
  <si>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</si>
  <si>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</si>
  <si>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</si>
  <si>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</si>
  <si>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</si>
  <si>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</si>
  <si>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</si>
  <si>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</si>
  <si>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</si>
  <si>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</si>
  <si>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</si>
  <si>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</si>
  <si>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</si>
  <si>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</si>
  <si>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</si>
  <si>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</si>
  <si>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</si>
  <si>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</si>
  <si>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</si>
  <si>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</si>
  <si>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</si>
  <si>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</si>
  <si>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</si>
  <si>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</si>
  <si>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</si>
  <si>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</si>
  <si>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</si>
  <si>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</si>
  <si>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</si>
  <si>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</si>
  <si>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</si>
  <si>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</si>
  <si>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</si>
  <si>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</si>
  <si>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</si>
  <si>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</si>
  <si>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</si>
  <si>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</si>
  <si>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</si>
  <si>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</si>
  <si>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</si>
  <si>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</si>
  <si>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</si>
  <si>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</si>
  <si>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</si>
  <si>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</si>
  <si>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</si>
  <si>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</si>
  <si>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</si>
  <si>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</si>
  <si>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</si>
  <si>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</si>
  <si>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</si>
  <si>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</si>
  <si>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</si>
  <si>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</si>
  <si>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</si>
  <si>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</si>
  <si>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</si>
  <si>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</si>
  <si>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</si>
  <si>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</si>
  <si>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</si>
  <si>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</si>
  <si>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</si>
  <si>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</si>
  <si>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</si>
  <si>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</si>
  <si>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</si>
  <si>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</si>
  <si>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</si>
  <si>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</si>
  <si>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</si>
  <si>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</si>
  <si>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</si>
  <si>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</si>
  <si>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</si>
  <si>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</si>
  <si>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</si>
  <si>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</si>
  <si>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</si>
  <si>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</si>
  <si>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</si>
  <si>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</si>
  <si>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</si>
  <si>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</si>
  <si>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</si>
  <si>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</si>
  <si>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</si>
  <si>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</si>
  <si>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</si>
  <si>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</si>
  <si>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</si>
  <si>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</si>
  <si>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</si>
  <si>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</si>
  <si>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</si>
  <si>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</si>
  <si>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</si>
  <si>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</si>
  <si>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</si>
  <si>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</si>
  <si>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</si>
  <si>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</si>
  <si>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</si>
  <si>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</si>
  <si>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</si>
  <si>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</si>
  <si>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</si>
  <si>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</si>
  <si>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</si>
  <si>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</si>
  <si>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</si>
  <si>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</si>
  <si>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</si>
  <si>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</si>
  <si>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</si>
  <si>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</si>
  <si>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</si>
  <si>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</si>
  <si>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</si>
  <si>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</si>
  <si>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</si>
  <si>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</si>
  <si>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</si>
  <si>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</si>
  <si>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</si>
  <si>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</si>
  <si>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</si>
  <si>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</si>
  <si>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</si>
  <si>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</si>
  <si>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</si>
  <si>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</si>
  <si>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</si>
  <si>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</si>
  <si>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</si>
  <si>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</si>
  <si>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</si>
  <si>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</si>
  <si>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</si>
  <si>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</si>
  <si>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</si>
  <si>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</si>
  <si>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</si>
  <si>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</si>
  <si>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</si>
  <si>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</si>
  <si>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</si>
  <si>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</si>
  <si>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</si>
  <si>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</si>
  <si>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</si>
  <si>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</si>
  <si>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</si>
  <si>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</si>
  <si>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</si>
  <si>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</si>
  <si>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</si>
  <si>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</si>
  <si>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</si>
  <si>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</si>
  <si>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</si>
  <si>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</si>
  <si>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</si>
  <si>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</si>
  <si>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</si>
  <si>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</si>
  <si>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</si>
  <si>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</si>
  <si>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</si>
  <si>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</si>
  <si>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</si>
  <si>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</si>
  <si>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</si>
  <si>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</si>
  <si>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</si>
  <si>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</si>
  <si>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</si>
  <si>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</si>
  <si>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</si>
  <si>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</si>
  <si>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</si>
  <si>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</si>
  <si>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</si>
  <si>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</si>
  <si>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</si>
  <si>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</si>
  <si>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</si>
  <si>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</si>
  <si>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</si>
  <si>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</si>
  <si>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</si>
  <si>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</si>
  <si>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</si>
  <si>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</si>
  <si>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</si>
  <si>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</si>
  <si>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</si>
  <si>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</si>
  <si>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</si>
  <si>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</si>
  <si>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</si>
  <si>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</si>
  <si>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</si>
  <si>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</si>
  <si>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</si>
  <si>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</si>
  <si>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</si>
  <si>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</si>
  <si>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</si>
  <si>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</si>
  <si>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</si>
  <si>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</si>
  <si>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</si>
  <si>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</si>
  <si>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</si>
  <si>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</si>
  <si>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</si>
  <si>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</si>
  <si>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</si>
  <si>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</si>
  <si>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</si>
  <si>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</si>
  <si>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</si>
  <si>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</si>
  <si>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</si>
  <si>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</si>
  <si>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</si>
  <si>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</si>
  <si>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</si>
  <si>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</si>
  <si>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</si>
  <si>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</si>
  <si>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</si>
  <si>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</si>
  <si>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</si>
  <si>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</si>
  <si>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</si>
  <si>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</si>
  <si>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</si>
  <si>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</si>
  <si>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</si>
  <si>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</si>
  <si>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</si>
  <si>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</si>
  <si>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</si>
  <si>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</si>
  <si>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</si>
  <si>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</si>
  <si>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</si>
  <si>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</si>
  <si>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</si>
  <si>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</si>
  <si>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</si>
  <si>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</si>
  <si>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</si>
  <si>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</si>
  <si>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</si>
  <si>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</si>
  <si>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</si>
  <si>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</si>
  <si>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</si>
  <si>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</si>
  <si>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</si>
  <si>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</si>
  <si>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</si>
  <si>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</si>
  <si>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</si>
  <si>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</si>
  <si>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</si>
  <si>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</si>
  <si>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</si>
  <si>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</si>
  <si>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</si>
  <si>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</si>
  <si>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</si>
  <si>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</si>
  <si>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</si>
  <si>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</si>
  <si>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</si>
  <si>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</si>
  <si>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</si>
  <si>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</si>
  <si>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</si>
  <si>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</si>
  <si>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</si>
  <si>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</si>
  <si>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</si>
  <si>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</si>
  <si>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</si>
  <si>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</si>
  <si>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</si>
  <si>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</si>
  <si>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</si>
  <si>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</si>
  <si>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</si>
  <si>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</si>
  <si>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</si>
  <si>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</si>
  <si>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</si>
  <si>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</si>
  <si>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</si>
  <si>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</si>
  <si>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</si>
  <si>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</si>
  <si>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</si>
  <si>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</si>
  <si>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</si>
  <si>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</si>
  <si>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</si>
  <si>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</si>
  <si>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</si>
  <si>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</si>
  <si>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</si>
  <si>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</si>
  <si>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</si>
  <si>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</si>
  <si>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</si>
  <si>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</si>
  <si>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</si>
  <si>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</si>
  <si>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</si>
  <si>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</si>
  <si>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</si>
  <si>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</si>
  <si>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</si>
  <si>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</si>
  <si>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</si>
  <si>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</si>
  <si>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</si>
  <si>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</si>
  <si>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</si>
  <si>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</si>
  <si>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</si>
  <si>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</si>
  <si>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</si>
  <si>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</si>
  <si>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</si>
  <si>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</si>
  <si>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</si>
  <si>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</si>
  <si>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</si>
  <si>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</si>
  <si>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</si>
  <si>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</si>
  <si>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</si>
  <si>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</si>
  <si>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</si>
  <si>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</si>
  <si>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</si>
  <si>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</si>
  <si>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</si>
  <si>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</si>
  <si>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</si>
  <si>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</si>
  <si>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</si>
  <si>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</si>
  <si>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</si>
  <si>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</si>
  <si>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</si>
  <si>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</si>
  <si>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</si>
  <si>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</si>
  <si>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</si>
  <si>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</si>
  <si>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</si>
  <si>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</si>
  <si>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</si>
  <si>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</si>
  <si>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</si>
  <si>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</si>
  <si>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</si>
  <si>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</si>
  <si>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</si>
  <si>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</si>
  <si>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</si>
  <si>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</si>
  <si>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</si>
  <si>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</si>
  <si>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</si>
  <si>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</si>
  <si>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</si>
  <si>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</si>
  <si>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</si>
  <si>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</si>
  <si>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</si>
  <si>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</si>
  <si>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</si>
  <si>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</si>
  <si>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</si>
  <si>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</si>
  <si>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</si>
  <si>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</si>
  <si>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</si>
  <si>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</si>
  <si>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</si>
  <si>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</si>
  <si>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</si>
  <si>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</si>
  <si>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</si>
  <si>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</si>
  <si>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</si>
  <si>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</si>
  <si>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</si>
  <si>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</si>
  <si>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</si>
  <si>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</si>
  <si>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</si>
  <si>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</si>
  <si>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</si>
  <si>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</si>
  <si>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</si>
  <si>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</si>
  <si>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</si>
  <si>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</si>
  <si>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</si>
  <si>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</si>
  <si>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</si>
  <si>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</si>
  <si>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</si>
  <si>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</si>
  <si>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</si>
  <si>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</si>
  <si>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</si>
  <si>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</si>
  <si>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</si>
  <si>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</si>
  <si>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</si>
  <si>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</si>
  <si>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</si>
  <si>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</si>
  <si>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</si>
  <si>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</si>
  <si>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</si>
  <si>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</si>
  <si>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</si>
  <si>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</si>
  <si>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</si>
  <si>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</si>
  <si>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</si>
  <si>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</si>
  <si>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</si>
  <si>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</si>
  <si>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</si>
  <si>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</si>
  <si>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</si>
  <si>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</si>
  <si>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</si>
  <si>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</si>
  <si>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</si>
  <si>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</si>
  <si>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</si>
  <si>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</si>
  <si>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</si>
  <si>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</si>
  <si>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</si>
  <si>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</si>
  <si>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</si>
  <si>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</si>
  <si>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</si>
  <si>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</si>
  <si>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</si>
  <si>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</si>
  <si>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</si>
  <si>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</si>
  <si>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</si>
  <si>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</si>
  <si>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</si>
  <si>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</si>
  <si>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</si>
  <si>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</si>
  <si>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</si>
  <si>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</si>
  <si>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</si>
  <si>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</si>
  <si>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</si>
  <si>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</si>
  <si>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</si>
  <si>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</si>
  <si>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</si>
  <si>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</si>
  <si>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</si>
  <si>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</si>
  <si>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</si>
  <si>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</si>
  <si>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</si>
  <si>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</si>
  <si>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</si>
  <si>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</si>
  <si>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</si>
  <si>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</si>
  <si>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</si>
  <si>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</si>
  <si>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</si>
  <si>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</si>
  <si>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</si>
  <si>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</si>
  <si>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</si>
  <si>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</si>
  <si>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</si>
  <si>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</si>
  <si>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</si>
  <si>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</si>
  <si>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</si>
  <si>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</si>
  <si>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</si>
  <si>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</si>
  <si>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</si>
  <si>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</si>
  <si>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</si>
  <si>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</si>
  <si>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</si>
  <si>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</si>
  <si>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</si>
  <si>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</si>
  <si>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</si>
  <si>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</si>
  <si>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</si>
  <si>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</si>
  <si>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</si>
  <si>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</si>
  <si>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</si>
  <si>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</si>
  <si>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</si>
  <si>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</si>
  <si>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</si>
  <si>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</si>
  <si>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</si>
  <si>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</si>
  <si>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</si>
  <si>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</si>
  <si>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</si>
  <si>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</si>
  <si>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</si>
  <si>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</si>
  <si>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</si>
  <si>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</si>
  <si>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</si>
  <si>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</si>
  <si>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</si>
  <si>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</si>
  <si>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</si>
  <si>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</si>
  <si>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</si>
  <si>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</si>
  <si>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</si>
  <si>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</si>
  <si>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</si>
  <si>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</si>
  <si>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</si>
  <si>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</si>
  <si>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</si>
  <si>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</si>
  <si>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</si>
  <si>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</si>
  <si>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</si>
  <si>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</si>
  <si>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</si>
  <si>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</si>
  <si>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</si>
  <si>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</si>
  <si>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</si>
  <si>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</si>
  <si>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</si>
  <si>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</si>
  <si>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</si>
  <si>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</si>
  <si>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</si>
  <si>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</si>
  <si>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</si>
  <si>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</si>
  <si>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</si>
  <si>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</si>
  <si>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</si>
  <si>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</si>
  <si>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</si>
  <si>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</si>
  <si>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</si>
  <si>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</si>
  <si>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</si>
  <si>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</si>
  <si>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</si>
  <si>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</si>
  <si>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</si>
  <si>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</si>
  <si>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</si>
  <si>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</si>
  <si>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</si>
  <si>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</si>
  <si>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</si>
  <si>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</si>
  <si>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</si>
  <si>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</si>
  <si>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</si>
  <si>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</si>
  <si>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</si>
  <si>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</si>
  <si>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</si>
  <si>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</si>
  <si>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</si>
  <si>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</si>
  <si>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</si>
  <si>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</si>
  <si>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</si>
  <si>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</si>
  <si>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</si>
  <si>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</si>
  <si>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</si>
  <si>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</si>
  <si>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</si>
  <si>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</si>
  <si>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</si>
  <si>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</si>
  <si>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</si>
  <si>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</si>
  <si>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</si>
  <si>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</si>
  <si>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</si>
  <si>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</si>
  <si>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</si>
  <si>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</si>
  <si>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</si>
  <si>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</si>
  <si>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</si>
  <si>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</si>
  <si>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</si>
  <si>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</si>
  <si>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</si>
  <si>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</si>
  <si>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</si>
  <si>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</si>
  <si>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</si>
  <si>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</si>
  <si>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</si>
  <si>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</si>
  <si>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</si>
  <si>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</si>
  <si>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</si>
  <si>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</si>
  <si>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</si>
  <si>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</si>
  <si>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</si>
  <si>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</si>
  <si>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</si>
  <si>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</si>
  <si>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</si>
  <si>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</si>
  <si>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</si>
  <si>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</si>
  <si>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</si>
  <si>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</si>
  <si>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</si>
  <si>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</si>
  <si>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</si>
  <si>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</si>
  <si>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</si>
  <si>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</si>
  <si>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</si>
  <si>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</si>
  <si>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</si>
  <si>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</si>
  <si>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</si>
  <si>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</si>
  <si>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</si>
  <si>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</si>
  <si>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</si>
  <si>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</si>
  <si>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</si>
  <si>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</si>
  <si>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</si>
  <si>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</si>
  <si>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</si>
  <si>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</si>
  <si>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</si>
  <si>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</si>
  <si>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</si>
  <si>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</si>
  <si>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</si>
  <si>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</si>
  <si>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</si>
  <si>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</si>
  <si>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</si>
  <si>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</si>
  <si>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</si>
  <si>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</si>
  <si>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</si>
  <si>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</si>
  <si>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</si>
  <si>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</si>
  <si>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</si>
  <si>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</si>
  <si>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</si>
  <si>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</si>
  <si>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</si>
  <si>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</si>
  <si>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</si>
  <si>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</si>
  <si>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</si>
  <si>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</si>
  <si>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</si>
  <si>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</si>
  <si>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</si>
  <si>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</si>
  <si>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</si>
  <si>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</si>
  <si>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</si>
  <si>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</si>
  <si>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</si>
  <si>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</si>
  <si>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</si>
  <si>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</si>
  <si>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</si>
  <si>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</si>
  <si>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</si>
  <si>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</si>
  <si>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</si>
  <si>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</si>
  <si>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</si>
  <si>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</si>
  <si>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</si>
  <si>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</si>
  <si>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</si>
  <si>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</si>
  <si>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</si>
  <si>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</si>
  <si>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</si>
  <si>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</si>
  <si>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</si>
  <si>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</si>
  <si>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</si>
  <si>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</si>
  <si>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</si>
  <si>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</si>
  <si>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</si>
  <si>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</si>
  <si>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</si>
  <si>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</si>
  <si>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</si>
  <si>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</si>
  <si>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</si>
  <si>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</si>
  <si>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</si>
  <si>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</si>
  <si>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</si>
  <si>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</si>
  <si>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</si>
  <si>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</si>
  <si>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</si>
  <si>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</si>
  <si>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</si>
  <si>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</si>
  <si>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</si>
  <si>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</si>
  <si>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</si>
  <si>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</si>
  <si>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</si>
  <si>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</si>
  <si>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</si>
  <si>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</si>
  <si>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</si>
  <si>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</si>
  <si>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</si>
  <si>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</si>
  <si>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</si>
  <si>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</si>
  <si>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</si>
  <si>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</si>
  <si>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</si>
  <si>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</si>
  <si>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</si>
  <si>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</si>
  <si>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</si>
  <si>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</si>
  <si>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</si>
  <si>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</si>
  <si>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</si>
  <si>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</si>
  <si>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</si>
  <si>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</si>
  <si>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</si>
  <si>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</si>
  <si>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</si>
  <si>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</si>
  <si>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</si>
  <si>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</si>
  <si>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</si>
  <si>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</si>
  <si>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</si>
  <si>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</si>
  <si>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</si>
  <si>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</si>
  <si>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</si>
  <si>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</si>
  <si>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</si>
  <si>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</si>
  <si>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</si>
  <si>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</si>
  <si>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</si>
  <si>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</si>
  <si>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</si>
  <si>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</si>
  <si>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</si>
  <si>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</si>
  <si>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</si>
  <si>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</si>
  <si>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</si>
  <si>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</si>
  <si>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</si>
  <si>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</si>
  <si>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</si>
  <si>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</si>
  <si>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</si>
  <si>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</si>
  <si>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</si>
  <si>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</si>
  <si>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</si>
  <si>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</si>
  <si>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</si>
  <si>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</si>
  <si>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</si>
  <si>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</si>
  <si>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</si>
  <si>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</si>
  <si>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</si>
  <si>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</si>
  <si>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</si>
  <si>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</si>
  <si>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</si>
  <si>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</si>
  <si>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</si>
  <si>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</si>
  <si>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</si>
  <si>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</si>
  <si>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</si>
  <si>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</si>
  <si>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</si>
  <si>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</si>
  <si>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</si>
  <si>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</si>
  <si>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</si>
  <si>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</si>
  <si>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</si>
  <si>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</si>
  <si>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</si>
  <si>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</si>
  <si>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</si>
  <si>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</si>
  <si>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</si>
  <si>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</si>
  <si>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</si>
  <si>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</si>
  <si>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</si>
  <si>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</si>
  <si>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</si>
  <si>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</si>
  <si>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</si>
  <si>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</si>
  <si>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</si>
  <si>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</si>
  <si>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</si>
  <si>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</si>
  <si>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</si>
  <si>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</si>
  <si>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</si>
  <si>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</si>
  <si>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</si>
  <si>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</si>
  <si>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</si>
  <si>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</si>
  <si>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</si>
  <si>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</si>
  <si>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</si>
  <si>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</si>
  <si>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</si>
  <si>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</si>
  <si>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</si>
  <si>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</si>
  <si>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</si>
  <si>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</si>
  <si>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</si>
  <si>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</si>
  <si>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</si>
  <si>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</si>
  <si>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</si>
  <si>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</si>
  <si>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</si>
  <si>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</si>
  <si>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</si>
  <si>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</si>
  <si>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</si>
  <si>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</si>
  <si>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</si>
  <si>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</si>
  <si>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</si>
  <si>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</si>
  <si>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</si>
  <si>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</si>
  <si>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</si>
  <si>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</si>
  <si>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</si>
  <si>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</si>
  <si>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</si>
  <si>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</si>
  <si>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</si>
  <si>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</si>
  <si>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</si>
  <si>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</si>
  <si>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</si>
  <si>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</si>
  <si>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</si>
  <si>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</si>
  <si>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</si>
  <si>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</si>
  <si>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</si>
  <si>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</si>
  <si>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</si>
  <si>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</si>
  <si>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</si>
  <si>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</si>
  <si>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</si>
  <si>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</si>
  <si>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</si>
  <si>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</si>
  <si>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</si>
  <si>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</si>
  <si>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</si>
  <si>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</si>
  <si>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</si>
  <si>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</si>
  <si>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</si>
  <si>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</si>
  <si>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</si>
  <si>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</si>
  <si>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</si>
  <si>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</si>
  <si>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</si>
  <si>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</si>
  <si>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</si>
  <si>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</si>
  <si>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</si>
  <si>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</si>
  <si>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</si>
  <si>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</si>
  <si>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</si>
  <si>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</si>
  <si>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</si>
  <si>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</si>
  <si>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</si>
  <si>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</si>
  <si>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</si>
  <si>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</si>
  <si>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</si>
  <si>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</si>
  <si>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</si>
  <si>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</si>
  <si>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</si>
  <si>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</si>
  <si>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</si>
  <si>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</si>
  <si>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</si>
  <si>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</si>
  <si>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</si>
  <si>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</si>
  <si>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</si>
  <si>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</si>
  <si>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</si>
  <si>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</si>
  <si>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</si>
  <si>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</si>
  <si>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</si>
  <si>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</si>
  <si>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</si>
  <si>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</si>
  <si>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</si>
  <si>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</si>
  <si>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</si>
  <si>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</si>
  <si>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</si>
  <si>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</si>
  <si>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</si>
  <si>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</si>
  <si>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</si>
  <si>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</si>
  <si>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</si>
  <si>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</si>
  <si>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</si>
  <si>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</si>
  <si>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</si>
  <si>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</si>
  <si>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</si>
  <si>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</si>
  <si>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</si>
  <si>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</si>
  <si>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</si>
  <si>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</si>
  <si>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</si>
  <si>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</si>
  <si>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</si>
  <si>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</si>
  <si>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</si>
  <si>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</si>
  <si>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</si>
  <si>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</si>
  <si>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</si>
  <si>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</si>
  <si>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</si>
  <si>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</si>
  <si>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</si>
  <si>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</si>
  <si>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</si>
  <si>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</si>
  <si>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</si>
  <si>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</si>
  <si>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</si>
  <si>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</si>
  <si>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</si>
  <si>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</si>
  <si>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</si>
  <si>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</si>
  <si>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</si>
  <si>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</si>
  <si>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</si>
  <si>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</si>
  <si>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</si>
  <si>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</si>
  <si>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</si>
  <si>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</si>
  <si>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</si>
  <si>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</si>
  <si>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</si>
  <si>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</si>
  <si>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</si>
  <si>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</si>
  <si>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</si>
  <si>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</si>
  <si>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</si>
  <si>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</si>
  <si>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</si>
  <si>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</si>
  <si>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</si>
  <si>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</si>
  <si>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</si>
  <si>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</si>
  <si>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</si>
  <si>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</si>
  <si>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</si>
  <si>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</si>
  <si>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</si>
  <si>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</si>
  <si>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</si>
  <si>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</si>
  <si>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</si>
  <si>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</si>
  <si>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</si>
  <si>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</si>
  <si>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</si>
  <si>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</si>
  <si>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</si>
  <si>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</si>
  <si>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</si>
  <si>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</si>
  <si>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</si>
  <si>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</si>
  <si>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</si>
  <si>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</si>
  <si>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</si>
  <si>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</si>
  <si>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</si>
  <si>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</si>
  <si>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</si>
  <si>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</si>
  <si>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</si>
  <si>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</si>
  <si>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</si>
  <si>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</si>
  <si>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</si>
  <si>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</si>
  <si>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</si>
  <si>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</si>
  <si>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</si>
  <si>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</si>
  <si>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</si>
  <si>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</si>
  <si>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</si>
  <si>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</si>
  <si>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</si>
  <si>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</si>
  <si>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</si>
  <si>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</si>
  <si>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</si>
  <si>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</si>
  <si>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</si>
  <si>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</si>
  <si>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</si>
  <si>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</si>
  <si>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</si>
  <si>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</si>
  <si>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</si>
  <si>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</si>
  <si>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</si>
  <si>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</si>
  <si>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</si>
  <si>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</si>
  <si>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</si>
  <si>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</si>
  <si>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</si>
  <si>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</si>
  <si>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</si>
  <si>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</si>
  <si>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</si>
  <si>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</si>
  <si>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</si>
  <si>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</si>
  <si>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</si>
  <si>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</si>
  <si>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</si>
  <si>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</si>
  <si>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</si>
  <si>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</si>
  <si>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</si>
  <si>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</si>
  <si>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</si>
  <si>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</si>
  <si>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</si>
  <si>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</si>
  <si>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</si>
  <si>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</si>
  <si>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</si>
  <si>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</si>
  <si>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</si>
  <si>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</si>
  <si>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</si>
  <si>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</si>
  <si>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</si>
  <si>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</si>
  <si>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</si>
  <si>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</si>
  <si>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</si>
  <si>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</si>
  <si>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</si>
  <si>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</si>
  <si>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</si>
  <si>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</si>
  <si>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</si>
  <si>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</si>
  <si>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</si>
  <si>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</si>
  <si>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</si>
  <si>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</si>
  <si>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</si>
  <si>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</si>
  <si>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</si>
  <si>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</si>
  <si>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</si>
  <si>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</si>
  <si>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</si>
  <si>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</si>
  <si>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</si>
  <si>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</si>
  <si>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</si>
  <si>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</si>
  <si>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</si>
  <si>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</si>
  <si>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</si>
  <si>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</si>
  <si>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</si>
  <si>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</si>
  <si>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</si>
  <si>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</si>
  <si>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</si>
  <si>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</si>
  <si>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</si>
  <si>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</si>
  <si>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</si>
  <si>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</si>
  <si>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</si>
  <si>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</si>
  <si>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</si>
  <si>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</si>
  <si>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</si>
  <si>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</si>
  <si>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</si>
  <si>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</si>
  <si>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</si>
  <si>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</si>
  <si>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</si>
  <si>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</si>
  <si>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</si>
  <si>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</si>
  <si>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</si>
  <si>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</si>
  <si>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</si>
  <si>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</si>
  <si>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</si>
  <si>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</si>
  <si>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</si>
  <si>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</si>
  <si>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</si>
  <si>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</si>
  <si>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</si>
  <si>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</si>
  <si>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</si>
  <si>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</si>
  <si>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</si>
  <si>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</si>
  <si>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</si>
  <si>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</si>
  <si>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</si>
  <si>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</si>
  <si>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</si>
  <si>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</si>
  <si>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</si>
  <si>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</si>
  <si>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</si>
  <si>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</si>
  <si>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</si>
  <si>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</si>
  <si>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</si>
  <si>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</si>
  <si>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</si>
  <si>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</si>
  <si>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</si>
  <si>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</si>
  <si>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</si>
  <si>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</si>
  <si>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</si>
  <si>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</si>
  <si>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</si>
  <si>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</si>
  <si>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</si>
  <si>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</si>
  <si>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</si>
  <si>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</si>
  <si>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</si>
  <si>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</si>
  <si>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</si>
  <si>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</si>
  <si>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</si>
  <si>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</si>
  <si>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</si>
  <si>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</si>
  <si>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</si>
  <si>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</si>
  <si>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</si>
  <si>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</si>
  <si>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</si>
  <si>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</si>
  <si>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</si>
  <si>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</si>
  <si>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</si>
  <si>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</si>
  <si>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</si>
  <si>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</si>
  <si>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</si>
  <si>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</si>
  <si>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</si>
  <si>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</si>
  <si>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</si>
  <si>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</si>
  <si>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</si>
  <si>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</si>
  <si>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</si>
  <si>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</si>
  <si>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</si>
  <si>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</si>
  <si>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</si>
  <si>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</si>
  <si>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</si>
  <si>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</si>
  <si>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</si>
  <si>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</si>
  <si>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</si>
  <si>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</si>
  <si>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</si>
  <si>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</si>
  <si>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</si>
  <si>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</si>
  <si>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</si>
  <si>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</si>
  <si>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</si>
  <si>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</si>
  <si>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</si>
  <si>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</si>
  <si>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</si>
  <si>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</si>
  <si>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</si>
  <si>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</si>
  <si>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</si>
  <si>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</si>
  <si>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</si>
  <si>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</si>
  <si>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</si>
  <si>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</si>
  <si>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</si>
  <si>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</si>
  <si>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</si>
  <si>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</si>
  <si>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</si>
  <si>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</si>
  <si>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</si>
  <si>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</si>
  <si>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</si>
  <si>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</si>
  <si>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</si>
  <si>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</si>
  <si>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</si>
  <si>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</si>
  <si>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</si>
  <si>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</si>
  <si>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</si>
  <si>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</si>
  <si>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</si>
  <si>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</si>
  <si>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</si>
  <si>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</si>
  <si>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</si>
  <si>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</si>
  <si>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</si>
  <si>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</si>
  <si>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</si>
  <si>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</si>
  <si>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</si>
  <si>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</si>
  <si>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</si>
  <si>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</si>
  <si>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</si>
  <si>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</si>
  <si>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</si>
  <si>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</si>
  <si>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</si>
  <si>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</si>
  <si>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</si>
  <si>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</si>
  <si>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</si>
  <si>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</si>
  <si>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</si>
  <si>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</si>
  <si>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</si>
  <si>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</si>
  <si>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</si>
  <si>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</si>
  <si>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</si>
  <si>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</si>
  <si>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</si>
  <si>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</si>
  <si>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</si>
  <si>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</si>
  <si>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</si>
  <si>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</si>
  <si>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</si>
  <si>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</si>
  <si>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</si>
  <si>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</si>
  <si>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</si>
  <si>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</si>
  <si>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</si>
  <si>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</si>
  <si>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</si>
  <si>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</si>
  <si>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</si>
  <si>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</si>
  <si>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</si>
  <si>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</si>
  <si>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</si>
  <si>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</si>
  <si>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</si>
  <si>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</si>
  <si>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</si>
  <si>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</si>
  <si>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</si>
  <si>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</si>
  <si>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</si>
  <si>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</si>
  <si>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</si>
  <si>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</si>
  <si>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</si>
  <si>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</si>
  <si>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</si>
  <si>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</si>
  <si>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</si>
  <si>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</si>
  <si>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</si>
  <si>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</si>
  <si>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</si>
  <si>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</si>
  <si>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</si>
  <si>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</si>
  <si>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</si>
  <si>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</si>
  <si>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</si>
  <si>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</si>
  <si>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</si>
  <si>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</si>
  <si>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</si>
  <si>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</si>
  <si>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</si>
  <si>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</si>
  <si>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</si>
  <si>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</si>
  <si>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</si>
  <si>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</si>
  <si>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</si>
  <si>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</si>
  <si>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</si>
  <si>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</si>
  <si>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</si>
  <si>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</si>
  <si>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</si>
  <si>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</si>
  <si>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</si>
  <si>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</si>
  <si>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</si>
  <si>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</si>
  <si>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</si>
  <si>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</si>
  <si>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</si>
  <si>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</si>
  <si>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</si>
  <si>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</si>
  <si>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</si>
  <si>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</si>
  <si>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</si>
  <si>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</si>
  <si>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</si>
  <si>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</si>
  <si>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</si>
  <si>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</si>
  <si>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</si>
  <si>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</si>
  <si>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</si>
  <si>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</si>
  <si>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</si>
  <si>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</si>
  <si>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</si>
  <si>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</si>
  <si>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</si>
  <si>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</si>
  <si>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</si>
  <si>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</si>
  <si>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</si>
  <si>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</si>
  <si>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</si>
  <si>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</si>
  <si>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</si>
  <si>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</si>
  <si>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</si>
  <si>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</si>
  <si>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</si>
  <si>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</si>
  <si>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</si>
  <si>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</si>
  <si>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</si>
  <si>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</si>
  <si>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</si>
  <si>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</si>
  <si>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</si>
  <si>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</si>
  <si>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</si>
  <si>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</si>
  <si>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</si>
  <si>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</si>
  <si>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</si>
  <si>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</si>
  <si>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</si>
  <si>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</si>
  <si>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</si>
  <si>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</si>
  <si>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</si>
  <si>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</si>
  <si>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</si>
  <si>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</si>
  <si>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</si>
  <si>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</si>
  <si>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</si>
  <si>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</si>
  <si>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</si>
  <si>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</si>
  <si>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</si>
  <si>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</si>
  <si>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</si>
  <si>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</si>
  <si>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</si>
  <si>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</si>
  <si>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</si>
  <si>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</si>
  <si>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</si>
  <si>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</si>
  <si>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</si>
  <si>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</si>
  <si>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</si>
  <si>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</si>
  <si>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</si>
  <si>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</si>
  <si>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</si>
  <si>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</si>
  <si>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</si>
  <si>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</si>
  <si>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</si>
  <si>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</si>
  <si>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</si>
  <si>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</si>
  <si>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</si>
  <si>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</si>
  <si>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</si>
  <si>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</si>
  <si>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</si>
  <si>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</si>
  <si>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</si>
  <si>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</si>
  <si>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</si>
  <si>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</si>
  <si>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</si>
  <si>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</si>
  <si>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</si>
  <si>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</si>
  <si>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</si>
  <si>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</si>
  <si>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</si>
  <si>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</si>
  <si>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</si>
  <si>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</si>
  <si>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</si>
  <si>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</si>
  <si>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</si>
  <si>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</si>
  <si>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</si>
  <si>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</si>
  <si>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</si>
  <si>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</si>
  <si>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</si>
  <si>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</si>
  <si>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</si>
  <si>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</si>
  <si>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</si>
  <si>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</si>
  <si>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</si>
  <si>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</si>
  <si>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</si>
  <si>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</si>
  <si>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</si>
  <si>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</si>
  <si>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</si>
  <si>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</si>
  <si>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</si>
  <si>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</si>
  <si>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</si>
  <si>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</si>
  <si>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</si>
  <si>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</si>
  <si>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</si>
  <si>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</si>
  <si>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</si>
  <si>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</si>
  <si>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</si>
  <si>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</si>
  <si>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</si>
  <si>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</si>
  <si>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</si>
  <si>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</si>
  <si>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</si>
  <si>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</si>
  <si>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</si>
  <si>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</si>
  <si>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</si>
  <si>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</si>
  <si>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</si>
  <si>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</si>
  <si>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</si>
  <si>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</si>
  <si>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</si>
  <si>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</si>
  <si>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</si>
  <si>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</si>
  <si>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</si>
  <si>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</si>
  <si>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</si>
  <si>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</si>
  <si>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</si>
  <si>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</si>
  <si>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</si>
  <si>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</si>
  <si>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</si>
  <si>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</si>
  <si>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</si>
  <si>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</si>
  <si>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</si>
  <si>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</si>
  <si>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</si>
  <si>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</si>
  <si>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</si>
  <si>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</si>
  <si>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</si>
  <si>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</si>
  <si>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</si>
  <si>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</si>
  <si>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</si>
  <si>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</si>
  <si>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</si>
  <si>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</si>
  <si>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</si>
  <si>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</si>
  <si>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</si>
  <si>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</si>
  <si>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</si>
  <si>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</si>
  <si>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</si>
  <si>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</si>
  <si>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</si>
  <si>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</si>
  <si>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</si>
  <si>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</si>
  <si>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</si>
  <si>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</si>
  <si>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</si>
  <si>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</si>
  <si>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</si>
  <si>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</si>
  <si>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</si>
  <si>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</si>
  <si>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</si>
  <si>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</si>
  <si>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</si>
  <si>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</si>
  <si>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</si>
  <si>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</si>
  <si>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</si>
  <si>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</si>
  <si>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</si>
  <si>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</si>
  <si>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</si>
  <si>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</si>
  <si>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</si>
  <si>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</si>
  <si>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</si>
  <si>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</si>
  <si>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</si>
  <si>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</si>
  <si>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</si>
  <si>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</si>
  <si>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</si>
  <si>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</si>
  <si>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</si>
  <si>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</si>
  <si>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</si>
  <si>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</si>
  <si>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</si>
  <si>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</si>
  <si>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</si>
  <si>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</si>
  <si>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</si>
  <si>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</si>
  <si>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</si>
  <si>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</si>
  <si>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</si>
  <si>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</si>
  <si>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</si>
  <si>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</si>
  <si>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</si>
  <si>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</si>
  <si>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</si>
  <si>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</si>
  <si>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</si>
  <si>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</si>
  <si>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</si>
  <si>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</si>
  <si>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</si>
  <si>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</si>
  <si>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</si>
  <si>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</si>
  <si>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</si>
  <si>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</si>
  <si>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</si>
  <si>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</si>
  <si>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</si>
  <si>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</si>
  <si>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</si>
  <si>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</si>
  <si>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</si>
  <si>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</si>
  <si>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</si>
  <si>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</si>
  <si>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</si>
  <si>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</si>
  <si>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</si>
  <si>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</si>
  <si>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</si>
  <si>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</si>
  <si>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</si>
  <si>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</si>
  <si>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</si>
  <si>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</si>
  <si>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</si>
  <si>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</si>
  <si>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</si>
  <si>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</si>
  <si>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</si>
  <si>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</si>
  <si>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</si>
  <si>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</si>
  <si>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</si>
  <si>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</si>
  <si>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</si>
  <si>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</si>
  <si>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</si>
  <si>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</si>
  <si>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</si>
  <si>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</si>
  <si>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</si>
  <si>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</si>
  <si>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</si>
  <si>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</si>
  <si>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</si>
  <si>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</si>
  <si>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</si>
  <si>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</si>
  <si>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</si>
  <si>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</si>
  <si>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</si>
  <si>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</si>
  <si>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</si>
  <si>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</si>
  <si>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</si>
  <si>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</si>
  <si>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</si>
  <si>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</si>
  <si>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</si>
  <si>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</si>
  <si>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</si>
  <si>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</si>
  <si>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</si>
  <si>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</si>
  <si>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</si>
  <si>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</si>
  <si>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</si>
  <si>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</si>
  <si>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</si>
  <si>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</si>
  <si>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</si>
  <si>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</si>
  <si>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</si>
  <si>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</si>
  <si>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</si>
  <si>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</si>
  <si>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</si>
  <si>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</si>
  <si>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</si>
  <si>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</si>
  <si>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</si>
  <si>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</si>
  <si>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</si>
  <si>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</si>
  <si>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</si>
  <si>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</si>
  <si>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</si>
  <si>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</si>
  <si>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</si>
  <si>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</si>
  <si>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</si>
  <si>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</si>
  <si>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</si>
  <si>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</si>
  <si>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</si>
  <si>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</si>
  <si>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</si>
  <si>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</si>
  <si>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</si>
  <si>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</si>
  <si>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</si>
  <si>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</si>
  <si>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</si>
  <si>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</si>
  <si>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</si>
  <si>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</si>
  <si>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</si>
  <si>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</si>
  <si>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</si>
  <si>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</si>
  <si>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</si>
  <si>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</si>
  <si>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</si>
  <si>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</si>
  <si>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</si>
  <si>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</si>
  <si>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</si>
  <si>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</si>
  <si>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</si>
  <si>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</si>
  <si>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</si>
  <si>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</si>
  <si>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</si>
  <si>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</si>
  <si>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</si>
  <si>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</si>
  <si>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</si>
  <si>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</si>
  <si>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</si>
  <si>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</si>
  <si>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</si>
  <si>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</si>
  <si>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</si>
  <si>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</si>
  <si>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</si>
  <si>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</si>
  <si>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</si>
  <si>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</si>
  <si>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</si>
  <si>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</si>
  <si>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</si>
  <si>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</si>
  <si>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</si>
  <si>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</si>
  <si>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</si>
  <si>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</si>
  <si>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</si>
  <si>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</si>
  <si>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</si>
  <si>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</si>
  <si>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</si>
  <si>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</si>
  <si>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</si>
  <si>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</si>
  <si>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</si>
  <si>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</si>
  <si>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</si>
  <si>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</si>
  <si>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</si>
  <si>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</si>
  <si>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</si>
  <si>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</si>
  <si>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</si>
  <si>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</si>
  <si>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</si>
  <si>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</si>
  <si>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</si>
  <si>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</si>
  <si>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</si>
  <si>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</si>
  <si>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</si>
  <si>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</si>
  <si>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</si>
  <si>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</si>
  <si>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</si>
  <si>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</si>
  <si>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</si>
  <si>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</si>
  <si>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</si>
  <si>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</si>
  <si>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</si>
  <si>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</si>
  <si>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</si>
  <si>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</si>
  <si>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</si>
  <si>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</si>
  <si>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</si>
  <si>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</si>
  <si>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</si>
  <si>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</si>
  <si>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</si>
  <si>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</si>
  <si>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</si>
  <si>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</si>
  <si>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</si>
  <si>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</si>
  <si>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</si>
  <si>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</si>
  <si>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</si>
  <si>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</si>
  <si>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</si>
  <si>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</si>
  <si>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</si>
  <si>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</si>
  <si>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</si>
  <si>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</si>
  <si>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</si>
  <si>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</si>
  <si>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</si>
  <si>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</si>
  <si>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</si>
  <si>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</si>
  <si>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</si>
  <si>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</si>
  <si>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</si>
  <si>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</si>
  <si>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</si>
  <si>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</si>
  <si>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</si>
  <si>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</si>
  <si>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</si>
  <si>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</si>
  <si>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</si>
  <si>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</si>
  <si>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</si>
  <si>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</si>
  <si>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</si>
  <si>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</si>
  <si>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</si>
  <si>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</si>
  <si>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</si>
  <si>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</si>
  <si>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</si>
  <si>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</si>
  <si>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</si>
  <si>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</si>
  <si>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</si>
  <si>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</si>
  <si>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</si>
  <si>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</si>
  <si>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</si>
  <si>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</si>
  <si>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</si>
  <si>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</si>
  <si>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</si>
  <si>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</si>
  <si>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</si>
  <si>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</si>
  <si>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</si>
  <si>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</si>
  <si>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</si>
  <si>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</si>
  <si>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</si>
  <si>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</si>
  <si>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</si>
  <si>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</si>
  <si>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</si>
  <si>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</si>
  <si>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</si>
  <si>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</si>
  <si>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</si>
  <si>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</si>
  <si>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</si>
  <si>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</si>
  <si>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</si>
  <si>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</si>
  <si>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</si>
  <si>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</si>
  <si>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</si>
  <si>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</si>
  <si>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</si>
  <si>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</si>
  <si>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</si>
  <si>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</si>
  <si>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</si>
  <si>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</si>
  <si>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</si>
  <si>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</si>
  <si>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</si>
  <si>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</si>
  <si>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</si>
  <si>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</si>
  <si>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</si>
  <si>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</si>
  <si>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</si>
  <si>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</si>
  <si>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</si>
  <si>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</si>
  <si>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</si>
  <si>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</si>
  <si>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</si>
  <si>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</si>
  <si>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</si>
  <si>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</si>
  <si>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</si>
  <si>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</si>
  <si>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</si>
  <si>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</si>
  <si>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</si>
  <si>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</si>
  <si>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</si>
  <si>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</si>
  <si>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</si>
  <si>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</si>
  <si>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</si>
  <si>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</si>
  <si>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</si>
  <si>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</si>
  <si>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</si>
  <si>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</si>
  <si>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</si>
  <si>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</si>
  <si>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</si>
  <si>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</si>
  <si>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</si>
  <si>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</si>
  <si>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</si>
  <si>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</si>
  <si>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</si>
  <si>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</si>
  <si>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</si>
  <si>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</si>
  <si>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</si>
  <si>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</si>
  <si>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</si>
  <si>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</si>
  <si>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</si>
  <si>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</si>
  <si>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</si>
  <si>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</si>
  <si>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</si>
  <si>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</si>
  <si>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</si>
  <si>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</si>
  <si>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</si>
  <si>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</si>
  <si>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</si>
  <si>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</si>
  <si>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</si>
  <si>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</si>
  <si>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</si>
  <si>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</si>
  <si>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</si>
  <si>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</si>
  <si>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</si>
  <si>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</si>
  <si>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</si>
  <si>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</si>
  <si>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</si>
  <si>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</si>
  <si>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</si>
  <si>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</si>
  <si>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</si>
  <si>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</si>
  <si>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</si>
  <si>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</si>
  <si>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</si>
  <si>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</si>
  <si>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</si>
  <si>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</si>
  <si>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</si>
  <si>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</si>
  <si>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</si>
  <si>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</si>
  <si>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</si>
  <si>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</si>
  <si>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</si>
  <si>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</si>
  <si>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</si>
  <si>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</si>
  <si>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</si>
  <si>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</si>
  <si>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</si>
  <si>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</si>
  <si>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</si>
  <si>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</si>
  <si>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</si>
  <si>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</si>
  <si>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</si>
  <si>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</si>
  <si>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</si>
  <si>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</si>
  <si>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</si>
  <si>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</si>
  <si>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</si>
  <si>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</si>
  <si>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</si>
  <si>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</si>
  <si>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</si>
  <si>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</si>
  <si>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</si>
  <si>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</si>
  <si>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</si>
  <si>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</si>
  <si>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</si>
  <si>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</si>
  <si>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</si>
  <si>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</si>
  <si>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</si>
  <si>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</si>
  <si>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</si>
  <si>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</si>
  <si>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</si>
  <si>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</si>
  <si>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</si>
  <si>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</si>
  <si>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</si>
  <si>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</si>
  <si>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</si>
  <si>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</si>
  <si>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</si>
  <si>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</si>
  <si>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</si>
  <si>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</si>
  <si>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</si>
  <si>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</si>
  <si>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</si>
  <si>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</si>
  <si>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</si>
  <si>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</si>
  <si>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</si>
  <si>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</si>
  <si>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</si>
  <si>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</si>
  <si>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</si>
  <si>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</si>
  <si>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</si>
  <si>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</si>
  <si>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</si>
  <si>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</si>
  <si>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</si>
  <si>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</si>
  <si>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</si>
  <si>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</si>
  <si>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</si>
  <si>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</si>
  <si>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</si>
  <si>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</si>
  <si>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</si>
  <si>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</si>
  <si>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</si>
  <si>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</si>
  <si>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</si>
  <si>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</si>
  <si>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</si>
  <si>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</si>
  <si>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</si>
  <si>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</si>
  <si>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</si>
  <si>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</si>
  <si>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</si>
  <si>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</si>
  <si>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</si>
  <si>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</si>
  <si>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</si>
  <si>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</si>
  <si>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</si>
  <si>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</si>
  <si>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</si>
  <si>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</si>
  <si>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</si>
  <si>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</si>
  <si>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</si>
  <si>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</si>
  <si>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</si>
  <si>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</si>
  <si>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</si>
  <si>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</si>
  <si>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</si>
  <si>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</si>
  <si>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</si>
  <si>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</si>
  <si>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</si>
  <si>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</si>
  <si>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</si>
  <si>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</si>
  <si>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</si>
  <si>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</si>
  <si>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</si>
  <si>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</si>
  <si>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</si>
  <si>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</si>
  <si>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</si>
  <si>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</si>
  <si>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</si>
  <si>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</si>
  <si>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</si>
  <si>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</si>
  <si>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</si>
  <si>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</si>
  <si>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</si>
  <si>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</si>
  <si>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</si>
  <si>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</si>
  <si>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</si>
  <si>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</si>
  <si>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</si>
  <si>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</si>
  <si>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</si>
  <si>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</si>
  <si>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</si>
  <si>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</si>
  <si>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</si>
  <si>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</si>
  <si>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</si>
  <si>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</si>
  <si>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</si>
  <si>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</si>
  <si>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</si>
  <si>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</si>
  <si>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</si>
  <si>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</si>
  <si>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</si>
  <si>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</si>
  <si>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</si>
  <si>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</si>
  <si>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</si>
  <si>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</si>
  <si>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</si>
  <si>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</si>
  <si>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</si>
  <si>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</si>
  <si>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</si>
  <si>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</si>
  <si>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</si>
  <si>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</si>
  <si>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</si>
  <si>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</si>
  <si>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</si>
  <si>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</si>
  <si>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</si>
  <si>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</si>
  <si>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</si>
  <si>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</si>
  <si>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</si>
  <si>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</si>
  <si>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</si>
  <si>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</si>
  <si>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</si>
  <si>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</si>
  <si>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</si>
  <si>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</si>
  <si>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</si>
  <si>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</si>
  <si>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</si>
  <si>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</si>
  <si>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</si>
  <si>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</si>
  <si>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</si>
  <si>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</si>
  <si>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</si>
  <si>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</si>
  <si>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</si>
  <si>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</si>
  <si>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</si>
  <si>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</si>
  <si>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</si>
  <si>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</si>
  <si>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</si>
  <si>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</si>
  <si>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</si>
  <si>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</si>
  <si>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</si>
  <si>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</si>
  <si>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</si>
  <si>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</si>
  <si>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</si>
  <si>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</si>
  <si>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</si>
  <si>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</si>
  <si>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</si>
  <si>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</si>
  <si>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</si>
  <si>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</si>
  <si>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</si>
  <si>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</si>
  <si>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</si>
  <si>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</si>
  <si>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</si>
  <si>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</si>
  <si>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</si>
  <si>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</si>
  <si>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</si>
  <si>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</si>
  <si>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</si>
  <si>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</si>
  <si>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</si>
  <si>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</si>
  <si>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</si>
  <si>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</si>
  <si>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</si>
  <si>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</si>
  <si>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</si>
  <si>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</si>
  <si>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</si>
  <si>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</si>
  <si>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</si>
  <si>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</si>
  <si>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</si>
  <si>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</si>
  <si>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</si>
  <si>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</si>
  <si>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</si>
  <si>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</si>
  <si>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</si>
  <si>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</si>
  <si>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</si>
  <si>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</si>
  <si>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</si>
  <si>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</si>
  <si>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</si>
  <si>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</si>
  <si>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</si>
  <si>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</si>
  <si>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</si>
  <si>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</si>
  <si>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</si>
  <si>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</si>
  <si>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</si>
  <si>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</si>
  <si>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</si>
  <si>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</si>
  <si>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</si>
  <si>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</si>
  <si>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</si>
  <si>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</si>
  <si>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</si>
  <si>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</si>
  <si>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</si>
  <si>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</si>
  <si>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</si>
  <si>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</si>
  <si>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</si>
  <si>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</si>
  <si>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</si>
  <si>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</si>
  <si>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</si>
  <si>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</si>
  <si>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</si>
  <si>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</si>
  <si>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</si>
  <si>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</si>
  <si>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</si>
  <si>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</si>
  <si>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</si>
  <si>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</si>
  <si>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</si>
  <si>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</si>
  <si>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</si>
  <si>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</si>
  <si>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</si>
  <si>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</si>
  <si>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</si>
  <si>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</si>
  <si>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</si>
  <si>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</si>
  <si>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</si>
  <si>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</si>
  <si>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</si>
  <si>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</si>
  <si>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</si>
  <si>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</si>
  <si>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</si>
  <si>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</si>
  <si>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</si>
  <si>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</si>
  <si>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</si>
  <si>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</si>
  <si>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</si>
  <si>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</si>
  <si>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</si>
  <si>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</si>
  <si>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</si>
  <si>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</si>
  <si>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</si>
  <si>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</si>
  <si>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</si>
  <si>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</si>
  <si>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</si>
  <si>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</si>
  <si>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</si>
  <si>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</si>
  <si>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</si>
  <si>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</si>
  <si>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</si>
  <si>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</si>
  <si>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</si>
  <si>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</si>
  <si>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</si>
  <si>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</si>
  <si>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</si>
  <si>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</si>
  <si>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</si>
  <si>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</si>
  <si>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</si>
  <si>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</si>
  <si>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</si>
  <si>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</si>
  <si>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</si>
  <si>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</si>
  <si>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</si>
  <si>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</si>
  <si>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</si>
  <si>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</si>
  <si>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</si>
  <si>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</si>
  <si>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</si>
  <si>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</si>
  <si>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</si>
  <si>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</si>
  <si>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</si>
  <si>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</si>
  <si>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</si>
  <si>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</si>
  <si>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</si>
  <si>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</si>
  <si>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</si>
  <si>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</si>
  <si>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</si>
  <si>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</si>
  <si>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</si>
  <si>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</si>
  <si>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</si>
  <si>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</si>
  <si>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</si>
  <si>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</si>
  <si>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</si>
  <si>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</si>
  <si>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</si>
  <si>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</si>
  <si>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</si>
  <si>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</si>
  <si>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</si>
  <si>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</si>
  <si>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</si>
  <si>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</si>
  <si>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</si>
  <si>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</si>
  <si>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</si>
  <si>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</si>
  <si>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</si>
  <si>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</si>
  <si>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</si>
  <si>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</si>
  <si>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</si>
  <si>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</si>
  <si>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</si>
  <si>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</si>
  <si>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</si>
  <si>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</si>
  <si>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</si>
  <si>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</si>
  <si>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</si>
  <si>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</si>
  <si>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</si>
  <si>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</si>
  <si>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</si>
  <si>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</si>
  <si>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</si>
  <si>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</si>
  <si>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</si>
  <si>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</si>
  <si>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</si>
  <si>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</si>
  <si>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</si>
  <si>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</si>
  <si>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</si>
  <si>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</si>
  <si>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</si>
  <si>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</si>
  <si>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</si>
  <si>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</si>
  <si>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</si>
  <si>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</si>
  <si>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</si>
  <si>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</si>
  <si>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</si>
  <si>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</si>
  <si>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</si>
  <si>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</si>
  <si>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</si>
  <si>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</si>
  <si>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</si>
  <si>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</si>
  <si>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</si>
  <si>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</si>
  <si>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</si>
  <si>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</si>
  <si>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</si>
  <si>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</si>
  <si>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</si>
  <si>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</si>
  <si>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</si>
  <si>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</si>
  <si>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</si>
  <si>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</si>
  <si>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</si>
  <si>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</si>
  <si>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</si>
  <si>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</si>
  <si>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</si>
  <si>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</si>
  <si>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</si>
  <si>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</si>
  <si>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</si>
  <si>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</si>
  <si>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</si>
  <si>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</si>
  <si>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</si>
  <si>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</si>
  <si>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</si>
  <si>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</si>
  <si>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</si>
  <si>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</si>
  <si>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</si>
  <si>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</si>
  <si>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</si>
  <si>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</si>
  <si>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</si>
  <si>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</si>
  <si>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</si>
  <si>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</si>
  <si>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</si>
  <si>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</si>
  <si>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</si>
  <si>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</si>
  <si>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</si>
  <si>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</si>
  <si>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</si>
  <si>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</si>
  <si>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</si>
  <si>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</si>
  <si>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</si>
  <si>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</si>
  <si>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</si>
  <si>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</si>
  <si>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</si>
  <si>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</si>
  <si>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</si>
  <si>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</si>
  <si>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</si>
  <si>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</si>
  <si>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</si>
  <si>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</si>
  <si>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</si>
  <si>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</si>
  <si>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</si>
  <si>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</si>
  <si>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</si>
  <si>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</si>
  <si>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</si>
  <si>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</si>
  <si>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</si>
  <si>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</si>
  <si>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</si>
  <si>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</si>
  <si>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</si>
  <si>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</si>
  <si>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</si>
  <si>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</si>
  <si>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</si>
  <si>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</si>
  <si>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</si>
  <si>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</si>
  <si>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</si>
  <si>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</si>
  <si>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</si>
  <si>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</si>
  <si>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</si>
  <si>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</si>
  <si>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</si>
  <si>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</si>
  <si>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</si>
  <si>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</si>
  <si>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</si>
  <si>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</si>
  <si>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</si>
  <si>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</si>
  <si>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</si>
  <si>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</si>
  <si>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</si>
  <si>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</si>
  <si>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</si>
  <si>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</si>
  <si>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</si>
  <si>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</si>
  <si>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</si>
  <si>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</si>
  <si>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</si>
  <si>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</si>
  <si>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</si>
  <si>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</si>
  <si>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</si>
  <si>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</si>
  <si>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</si>
  <si>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</si>
  <si>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</si>
  <si>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</si>
  <si>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</si>
  <si>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</si>
  <si>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</si>
  <si>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</si>
  <si>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</si>
  <si>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</si>
  <si>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</si>
  <si>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</si>
  <si>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</si>
  <si>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</si>
  <si>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</si>
  <si>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</si>
  <si>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</si>
  <si>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</si>
  <si>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</si>
  <si>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</si>
  <si>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</si>
  <si>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</si>
  <si>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</si>
  <si>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</si>
  <si>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</si>
  <si>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</si>
  <si>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</si>
  <si>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</si>
  <si>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</si>
  <si>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</si>
  <si>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</si>
  <si>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</si>
  <si>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</si>
  <si>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</si>
  <si>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</si>
  <si>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</si>
  <si>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</si>
  <si>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</si>
  <si>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</si>
  <si>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</si>
  <si>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</si>
  <si>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</si>
  <si>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</si>
  <si>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</si>
  <si>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</si>
  <si>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</si>
  <si>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</si>
  <si>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</si>
  <si>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</si>
  <si>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</si>
  <si>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</si>
  <si>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</si>
  <si>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</si>
  <si>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</si>
  <si>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</si>
  <si>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</si>
  <si>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</si>
  <si>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</si>
  <si>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</si>
  <si>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</si>
  <si>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</si>
  <si>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</si>
  <si>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</si>
  <si>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</si>
  <si>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</si>
  <si>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</si>
  <si>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</si>
  <si>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</si>
  <si>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</si>
  <si>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</si>
  <si>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</si>
  <si>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</si>
  <si>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</si>
  <si>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</si>
  <si>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</si>
  <si>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</si>
  <si>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</si>
  <si>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</si>
  <si>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</si>
  <si>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</si>
  <si>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</si>
  <si>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</si>
  <si>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</si>
  <si>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</si>
  <si>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</si>
  <si>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</si>
  <si>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</si>
  <si>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</si>
  <si>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</si>
  <si>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</si>
  <si>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</si>
  <si>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</si>
  <si>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</si>
  <si>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</si>
  <si>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</si>
  <si>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</si>
  <si>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</si>
  <si>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</si>
  <si>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</si>
  <si>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</si>
  <si>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</si>
  <si>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</si>
  <si>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</si>
  <si>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</si>
  <si>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</si>
  <si>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</si>
  <si>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</si>
  <si>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</si>
  <si>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</si>
  <si>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</si>
  <si>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</si>
  <si>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</si>
  <si>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</si>
  <si>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</si>
  <si>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</si>
  <si>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</si>
  <si>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</si>
  <si>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</si>
  <si>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</si>
  <si>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</si>
  <si>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</si>
  <si>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</si>
  <si>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</si>
  <si>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</si>
  <si>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</si>
  <si>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</si>
  <si>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</si>
  <si>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</si>
  <si>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</si>
  <si>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</si>
  <si>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</si>
  <si>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</si>
  <si>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</si>
  <si>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</si>
  <si>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</si>
  <si>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</si>
  <si>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</si>
  <si>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</si>
  <si>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</si>
  <si>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</si>
  <si>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</si>
  <si>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</si>
  <si>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</si>
  <si>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</si>
  <si>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</si>
  <si>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</si>
  <si>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</si>
  <si>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</si>
  <si>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</si>
  <si>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</si>
  <si>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</si>
  <si>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</si>
  <si>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</si>
  <si>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</si>
  <si>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</si>
  <si>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</si>
  <si>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</si>
  <si>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</si>
  <si>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</si>
  <si>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</si>
  <si>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</si>
  <si>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</si>
  <si>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</si>
  <si>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</si>
  <si>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</si>
  <si>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</si>
  <si>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</si>
  <si>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</si>
  <si>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</si>
  <si>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</si>
  <si>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</si>
  <si>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</si>
  <si>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</si>
  <si>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</si>
  <si>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</si>
  <si>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</si>
  <si>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</si>
  <si>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</si>
  <si>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</si>
  <si>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</si>
  <si>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</si>
  <si>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</si>
  <si>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</si>
  <si>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</si>
  <si>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</si>
  <si>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</si>
  <si>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</si>
  <si>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</si>
  <si>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</si>
  <si>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</si>
  <si>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</si>
  <si>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</si>
  <si>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</si>
  <si>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</si>
  <si>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</si>
  <si>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</si>
  <si>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</si>
  <si>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</si>
  <si>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</si>
  <si>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</si>
  <si>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</si>
  <si>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</si>
  <si>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</si>
  <si>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</si>
  <si>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</si>
  <si>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</si>
  <si>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</si>
  <si>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</si>
  <si>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</si>
  <si>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</si>
  <si>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</si>
  <si>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</si>
  <si>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</si>
  <si>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</si>
  <si>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</si>
  <si>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</si>
  <si>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</si>
  <si>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</si>
  <si>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</si>
  <si>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</si>
  <si>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</si>
  <si>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</si>
  <si>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</si>
  <si>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</si>
  <si>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</si>
  <si>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</si>
  <si>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</si>
  <si>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</si>
  <si>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</si>
  <si>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</si>
  <si>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</si>
  <si>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</si>
  <si>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</si>
  <si>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</si>
  <si>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</si>
  <si>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</si>
  <si>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</si>
  <si>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</si>
  <si>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</si>
  <si>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</si>
  <si>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</si>
  <si>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</si>
  <si>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</si>
  <si>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</si>
  <si>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</si>
  <si>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</si>
  <si>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</si>
  <si>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</si>
  <si>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</si>
  <si>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</si>
  <si>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</si>
  <si>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</si>
  <si>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</si>
  <si>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</si>
  <si>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</si>
  <si>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</si>
  <si>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</si>
  <si>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</si>
  <si>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</si>
  <si>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</si>
  <si>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</si>
  <si>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</si>
  <si>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</si>
  <si>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</si>
  <si>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</si>
  <si>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</si>
  <si>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</si>
  <si>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</si>
  <si>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</si>
  <si>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</si>
  <si>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</si>
  <si>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</si>
  <si>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</si>
  <si>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</si>
  <si>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</si>
  <si>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</si>
  <si>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</si>
  <si>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</si>
  <si>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</si>
  <si>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</si>
  <si>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</si>
  <si>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</si>
  <si>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</si>
  <si>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</si>
  <si>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</si>
  <si>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</si>
  <si>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</si>
  <si>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</si>
  <si>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</si>
  <si>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</si>
  <si>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</si>
  <si>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</si>
  <si>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</si>
  <si>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</si>
  <si>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</si>
  <si>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</si>
  <si>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</si>
  <si>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</si>
  <si>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</si>
  <si>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</si>
  <si>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</si>
  <si>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</si>
  <si>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</si>
  <si>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</si>
  <si>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</si>
  <si>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</si>
  <si>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</si>
  <si>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</si>
  <si>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</si>
  <si>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</si>
  <si>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</si>
  <si>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</si>
  <si>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</si>
  <si>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</si>
  <si>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</si>
  <si>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</si>
  <si>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</si>
  <si>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</si>
  <si>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</si>
  <si>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</si>
  <si>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</si>
  <si>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</si>
  <si>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</si>
  <si>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</si>
  <si>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</si>
  <si>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</si>
  <si>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</si>
  <si>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</si>
  <si>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</si>
  <si>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</si>
  <si>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</si>
  <si>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</si>
  <si>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</si>
  <si>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</si>
  <si>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</si>
  <si>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</si>
  <si>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</si>
  <si>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</si>
  <si>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</si>
  <si>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</si>
  <si>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</si>
  <si>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</si>
  <si>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</si>
  <si>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</si>
  <si>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</si>
  <si>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</si>
  <si>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</si>
  <si>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</si>
  <si>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</si>
  <si>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</si>
  <si>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</si>
  <si>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</si>
  <si>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</si>
  <si>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</si>
  <si>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</si>
  <si>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</si>
  <si>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</si>
  <si>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</si>
  <si>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</si>
  <si>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</si>
  <si>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</si>
  <si>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</si>
  <si>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</si>
  <si>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</si>
  <si>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</si>
  <si>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</si>
  <si>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</si>
  <si>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</si>
  <si>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</si>
  <si>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</si>
  <si>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</si>
  <si>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</si>
  <si>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</si>
  <si>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</si>
  <si>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</si>
  <si>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</si>
  <si>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</si>
  <si>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</si>
  <si>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</si>
  <si>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</si>
  <si>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</si>
  <si>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</si>
  <si>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</si>
  <si>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</si>
  <si>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</si>
  <si>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</si>
  <si>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</si>
  <si>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</si>
  <si>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</si>
  <si>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</si>
  <si>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</si>
  <si>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</si>
  <si>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</si>
  <si>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</si>
  <si>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</si>
  <si>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</si>
  <si>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</si>
  <si>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</si>
  <si>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</si>
  <si>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</si>
  <si>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</si>
  <si>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</si>
  <si>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</si>
  <si>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</si>
  <si>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</si>
  <si>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</si>
  <si>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</si>
  <si>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</si>
  <si>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</si>
  <si>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</si>
  <si>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</si>
  <si>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</si>
  <si>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</si>
  <si>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</si>
  <si>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</si>
  <si>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</si>
  <si>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</si>
  <si>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</si>
  <si>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</si>
  <si>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</si>
  <si>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</si>
  <si>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</si>
  <si>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</si>
  <si>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</si>
  <si>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</si>
  <si>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</si>
  <si>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</si>
  <si>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</si>
  <si>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</si>
  <si>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</si>
  <si>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</si>
  <si>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</si>
  <si>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</si>
  <si>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</si>
  <si>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</si>
  <si>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</si>
  <si>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</si>
  <si>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</si>
  <si>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</si>
  <si>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</si>
  <si>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</si>
  <si>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</si>
  <si>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</si>
  <si>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</si>
  <si>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</si>
  <si>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</si>
  <si>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</si>
  <si>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</si>
  <si>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</si>
  <si>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</si>
  <si>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</si>
  <si>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</si>
  <si>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</si>
  <si>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</si>
  <si>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</si>
  <si>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</si>
  <si>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</si>
  <si>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</si>
  <si>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</si>
  <si>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</si>
  <si>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</si>
  <si>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</si>
  <si>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</si>
  <si>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</si>
  <si>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</si>
  <si>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</si>
  <si>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</si>
  <si>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</si>
  <si>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</si>
  <si>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</si>
  <si>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</si>
  <si>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</si>
  <si>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</si>
  <si>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</si>
  <si>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</si>
  <si>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</si>
  <si>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</si>
  <si>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</si>
  <si>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</si>
  <si>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</si>
  <si>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</si>
  <si>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</si>
  <si>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</si>
  <si>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</si>
  <si>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</si>
  <si>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</si>
  <si>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</si>
  <si>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</si>
  <si>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</si>
  <si>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</si>
  <si>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</si>
  <si>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</si>
  <si>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</si>
  <si>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</si>
  <si>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</si>
  <si>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</si>
  <si>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</si>
  <si>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</si>
  <si>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</si>
  <si>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</si>
  <si>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</si>
  <si>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</si>
  <si>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</si>
  <si>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</si>
  <si>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</si>
  <si>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</si>
  <si>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</si>
  <si>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</si>
  <si>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</si>
  <si>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</si>
  <si>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</si>
  <si>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</si>
  <si>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</si>
  <si>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</si>
  <si>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</si>
  <si>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</si>
  <si>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</si>
  <si>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</si>
  <si>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</si>
  <si>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</si>
  <si>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</si>
  <si>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</si>
  <si>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</si>
  <si>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</si>
  <si>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</si>
  <si>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</si>
  <si>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</si>
  <si>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</si>
  <si>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</si>
  <si>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</si>
  <si>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</si>
  <si>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</si>
  <si>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</si>
  <si>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</si>
  <si>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</si>
  <si>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</si>
  <si>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</si>
  <si>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</si>
  <si>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</si>
  <si>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</si>
  <si>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</si>
  <si>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</si>
  <si>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</si>
  <si>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</si>
  <si>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</si>
  <si>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</si>
  <si>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</si>
  <si>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</si>
  <si>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</si>
  <si>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</si>
  <si>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</si>
  <si>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</si>
  <si>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</si>
  <si>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</si>
  <si>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</si>
  <si>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</si>
  <si>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</si>
  <si>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</si>
  <si>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</si>
  <si>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</si>
  <si>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</si>
  <si>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</si>
  <si>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</si>
  <si>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</si>
  <si>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</si>
  <si>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</si>
  <si>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</si>
  <si>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</si>
  <si>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</si>
  <si>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</si>
  <si>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</si>
  <si>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</si>
  <si>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</si>
  <si>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</si>
  <si>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</si>
  <si>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</si>
  <si>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</si>
  <si>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</si>
  <si>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</si>
  <si>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</si>
  <si>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</si>
  <si>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</si>
  <si>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</si>
  <si>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</si>
  <si>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</si>
  <si>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</si>
  <si>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</si>
  <si>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</si>
  <si>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</si>
  <si>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</si>
  <si>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</si>
  <si>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</si>
  <si>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</si>
  <si>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</si>
  <si>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</si>
  <si>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</si>
  <si>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</si>
  <si>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</si>
  <si>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</si>
  <si>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</si>
  <si>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</si>
  <si>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</si>
  <si>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</si>
  <si>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</si>
  <si>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</si>
  <si>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</si>
  <si>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</si>
  <si>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</si>
  <si>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</si>
  <si>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</si>
  <si>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</si>
  <si>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</si>
  <si>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</si>
  <si>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</si>
  <si>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</si>
  <si>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</si>
  <si>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</si>
  <si>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</si>
  <si>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</si>
  <si>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</si>
  <si>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</si>
  <si>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</si>
  <si>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</si>
  <si>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</si>
  <si>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</si>
  <si>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</si>
  <si>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</si>
  <si>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</si>
  <si>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</si>
  <si>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</si>
  <si>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</si>
  <si>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</si>
  <si>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</si>
  <si>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</si>
  <si>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</si>
  <si>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</si>
  <si>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</si>
  <si>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</si>
  <si>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</si>
  <si>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</si>
  <si>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</si>
  <si>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</si>
  <si>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</si>
  <si>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</si>
  <si>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</si>
  <si>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</si>
  <si>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</si>
  <si>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</si>
  <si>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</si>
  <si>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</si>
  <si>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</si>
  <si>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</si>
  <si>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</si>
  <si>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</si>
  <si>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</si>
  <si>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</si>
  <si>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</si>
  <si>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</si>
  <si>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</si>
  <si>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</si>
  <si>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</si>
  <si>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</si>
  <si>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</si>
  <si>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</si>
  <si>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</si>
  <si>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</si>
  <si>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</si>
  <si>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</si>
  <si>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</si>
  <si>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</si>
  <si>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</si>
  <si>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</si>
  <si>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</si>
  <si>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</si>
  <si>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</si>
  <si>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</si>
  <si>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</si>
  <si>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</si>
  <si>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</si>
  <si>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</si>
  <si>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</si>
  <si>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</si>
  <si>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</si>
  <si>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</si>
  <si>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</si>
  <si>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</si>
  <si>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</si>
  <si>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</si>
  <si>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</si>
  <si>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</si>
  <si>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</si>
  <si>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</si>
  <si>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</si>
  <si>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</si>
  <si>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</si>
  <si>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</si>
  <si>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</si>
  <si>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</si>
  <si>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</si>
  <si>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</si>
  <si>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</si>
  <si>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</si>
  <si>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</si>
  <si>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</si>
  <si>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</si>
  <si>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</si>
  <si>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</si>
  <si>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</si>
  <si>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</si>
  <si>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</si>
  <si>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</si>
  <si>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</si>
  <si>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</si>
  <si>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</si>
  <si>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</si>
  <si>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</si>
  <si>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</si>
  <si>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</si>
  <si>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</si>
  <si>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</si>
  <si>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</si>
  <si>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</si>
  <si>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</si>
  <si>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</si>
  <si>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</si>
  <si>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</si>
  <si>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</si>
  <si>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</si>
  <si>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</si>
  <si>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</si>
  <si>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</si>
  <si>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</si>
  <si>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</si>
  <si>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</si>
  <si>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</si>
  <si>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</si>
  <si>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</si>
  <si>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</si>
  <si>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</si>
  <si>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</si>
  <si>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</si>
  <si>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</si>
  <si>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</si>
  <si>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</si>
  <si>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</si>
  <si>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</si>
  <si>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</si>
  <si>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</si>
  <si>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</si>
  <si>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</si>
  <si>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</si>
  <si>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</si>
  <si>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</si>
  <si>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</si>
  <si>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</si>
  <si>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</si>
  <si>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</si>
  <si>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</si>
  <si>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</si>
  <si>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</si>
  <si>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</si>
  <si>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</si>
  <si>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</si>
  <si>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</si>
  <si>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</si>
  <si>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</si>
  <si>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</si>
  <si>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</si>
  <si>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</si>
  <si>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</si>
  <si>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</si>
  <si>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</si>
  <si>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</si>
  <si>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</si>
  <si>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</si>
  <si>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</si>
  <si>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</si>
  <si>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</si>
  <si>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</si>
  <si>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</si>
  <si>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</si>
  <si>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</si>
  <si>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</si>
  <si>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</si>
  <si>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</si>
  <si>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</si>
  <si>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</si>
  <si>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</si>
  <si>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</si>
  <si>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</si>
  <si>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</si>
  <si>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</si>
  <si>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</si>
  <si>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</si>
  <si>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</si>
  <si>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</si>
  <si>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</si>
  <si>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</si>
  <si>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</si>
  <si>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</si>
  <si>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</si>
  <si>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</si>
  <si>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</si>
  <si>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</si>
  <si>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</si>
  <si>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</si>
  <si>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</si>
  <si>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</si>
  <si>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</si>
  <si>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</si>
  <si>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</si>
  <si>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</si>
  <si>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</si>
  <si>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</si>
  <si>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</si>
  <si>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</si>
  <si>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</si>
  <si>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</si>
  <si>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</si>
  <si>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</si>
  <si>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</si>
  <si>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</si>
  <si>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</si>
  <si>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</si>
  <si>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</si>
  <si>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</si>
  <si>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</si>
  <si>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</si>
  <si>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</si>
  <si>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</si>
  <si>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</si>
  <si>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</si>
  <si>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</si>
  <si>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</si>
  <si>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</si>
  <si>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</si>
  <si>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</si>
  <si>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</si>
  <si>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</si>
  <si>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</si>
  <si>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</si>
  <si>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</si>
  <si>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</si>
  <si>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</si>
  <si>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</si>
  <si>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</si>
  <si>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</si>
  <si>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</si>
  <si>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</si>
  <si>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</si>
  <si>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</si>
  <si>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</si>
  <si>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</si>
  <si>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</si>
  <si>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</si>
  <si>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</si>
  <si>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</si>
  <si>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</si>
  <si>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</si>
  <si>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</si>
  <si>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</si>
  <si>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</si>
  <si>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</si>
  <si>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</si>
  <si>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</si>
  <si>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</si>
  <si>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</si>
  <si>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</si>
  <si>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</si>
  <si>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</si>
  <si>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</si>
  <si>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</si>
  <si>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</si>
  <si>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</si>
  <si>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</si>
  <si>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</si>
  <si>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</si>
  <si>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</si>
  <si>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</si>
  <si>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</si>
  <si>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</si>
  <si>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</si>
  <si>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</si>
  <si>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</si>
  <si>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</si>
  <si>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</si>
  <si>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</si>
  <si>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</si>
  <si>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</si>
  <si>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</si>
  <si>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</si>
  <si>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</si>
  <si>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</si>
  <si>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</si>
  <si>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</si>
  <si>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</si>
  <si>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</si>
  <si>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</si>
  <si>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</si>
  <si>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</si>
  <si>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</si>
  <si>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</si>
  <si>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</si>
  <si>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</si>
  <si>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</si>
  <si>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</si>
  <si>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</si>
  <si>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</si>
  <si>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</si>
  <si>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</si>
  <si>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</si>
  <si>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</si>
  <si>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</si>
  <si>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</si>
  <si>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</si>
  <si>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</si>
  <si>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</si>
  <si>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</si>
  <si>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</si>
  <si>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</si>
  <si>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</si>
  <si>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</si>
  <si>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</si>
  <si>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</si>
  <si>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</si>
  <si>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</si>
  <si>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</si>
  <si>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</si>
  <si>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</si>
  <si>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</si>
  <si>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</si>
  <si>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</si>
  <si>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</si>
  <si>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</si>
  <si>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</si>
  <si>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</si>
  <si>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</si>
  <si>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</si>
  <si>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</si>
  <si>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</si>
  <si>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</si>
  <si>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</si>
  <si>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</si>
  <si>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</si>
  <si>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</si>
  <si>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</si>
  <si>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</si>
  <si>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</si>
  <si>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</si>
  <si>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</si>
  <si>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</si>
  <si>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</si>
  <si>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</si>
  <si>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</si>
  <si>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</si>
  <si>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</si>
  <si>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</si>
  <si>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</si>
  <si>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</si>
  <si>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</si>
  <si>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</si>
  <si>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</si>
  <si>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</si>
  <si>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</si>
  <si>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</si>
  <si>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</si>
  <si>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</si>
  <si>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</si>
  <si>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</si>
  <si>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</si>
  <si>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</si>
  <si>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</si>
  <si>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</si>
  <si>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</si>
  <si>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</si>
  <si>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</si>
  <si>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</si>
  <si>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</si>
  <si>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</si>
  <si>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</si>
  <si>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</si>
  <si>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</si>
  <si>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</si>
  <si>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</si>
  <si>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</si>
  <si>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</si>
  <si>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</si>
  <si>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</si>
  <si>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</si>
  <si>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</si>
  <si>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</si>
  <si>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</si>
  <si>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</si>
  <si>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</si>
  <si>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</si>
  <si>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</si>
  <si>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</si>
  <si>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</si>
  <si>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</si>
  <si>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</si>
  <si>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</si>
  <si>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</si>
  <si>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</si>
  <si>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</si>
  <si>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</si>
  <si>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</si>
  <si>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</si>
  <si>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</si>
  <si>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</si>
  <si>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</si>
  <si>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</si>
  <si>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</si>
  <si>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</si>
  <si>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</si>
  <si>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</si>
  <si>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</si>
  <si>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</si>
  <si>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</si>
  <si>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</si>
  <si>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</si>
  <si>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</si>
  <si>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</si>
  <si>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</si>
  <si>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</si>
  <si>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</si>
  <si>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</si>
  <si>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</si>
  <si>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</si>
  <si>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</si>
  <si>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</si>
  <si>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</si>
  <si>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</si>
  <si>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</si>
  <si>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</si>
  <si>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</si>
  <si>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</si>
  <si>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</si>
  <si>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</si>
  <si>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</si>
  <si>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</si>
  <si>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</si>
  <si>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</si>
  <si>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</si>
  <si>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</si>
  <si>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</si>
  <si>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</si>
  <si>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</si>
  <si>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</si>
  <si>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</si>
  <si>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</si>
  <si>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</si>
  <si>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</si>
  <si>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</si>
  <si>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</si>
  <si>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</si>
  <si>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</si>
  <si>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</si>
  <si>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</si>
  <si>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</si>
  <si>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</si>
  <si>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</si>
  <si>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</si>
  <si>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</si>
  <si>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</si>
  <si>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</si>
  <si>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</si>
  <si>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</si>
  <si>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</si>
  <si>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</si>
  <si>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</si>
  <si>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</si>
  <si>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</si>
  <si>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</si>
  <si>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</si>
  <si>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</si>
  <si>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</si>
  <si>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</si>
  <si>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</si>
  <si>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</si>
  <si>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</si>
  <si>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</si>
  <si>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</si>
  <si>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</si>
  <si>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</si>
  <si>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</si>
  <si>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</si>
  <si>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</si>
  <si>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</si>
  <si>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</si>
  <si>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</si>
  <si>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</si>
  <si>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</si>
  <si>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</si>
  <si>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</si>
  <si>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</si>
  <si>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</si>
  <si>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</si>
  <si>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</si>
  <si>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</si>
  <si>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</si>
  <si>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</si>
  <si>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</si>
  <si>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</si>
  <si>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</si>
  <si>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</si>
  <si>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</si>
  <si>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</si>
  <si>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</si>
  <si>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</si>
  <si>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</si>
  <si>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</si>
  <si>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</si>
  <si>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</si>
  <si>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</si>
  <si>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</si>
  <si>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</si>
  <si>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</si>
  <si>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</si>
  <si>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</si>
  <si>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</si>
  <si>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</si>
  <si>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</si>
  <si>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</si>
  <si>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</si>
  <si>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</si>
  <si>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</si>
  <si>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</si>
  <si>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</si>
  <si>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</si>
  <si>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</si>
  <si>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</si>
  <si>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</si>
  <si>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</si>
  <si>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</si>
  <si>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</si>
  <si>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</si>
  <si>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</si>
  <si>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</si>
  <si>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</si>
  <si>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</si>
  <si>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</si>
  <si>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</si>
  <si>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</si>
  <si>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</si>
  <si>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</si>
  <si>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</si>
  <si>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</si>
  <si>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</si>
  <si>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</si>
  <si>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</si>
  <si>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</si>
  <si>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</si>
  <si>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</si>
  <si>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</si>
  <si>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</si>
  <si>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</si>
  <si>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</si>
  <si>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</si>
  <si>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</si>
  <si>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</si>
  <si>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</si>
  <si>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</si>
  <si>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</si>
  <si>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</si>
  <si>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</si>
  <si>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</si>
  <si>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</si>
  <si>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</si>
  <si>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</si>
  <si>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</si>
  <si>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</si>
  <si>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</si>
  <si>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</si>
  <si>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</si>
  <si>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</si>
  <si>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</si>
  <si>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</si>
  <si>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</si>
  <si>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</si>
  <si>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</si>
  <si>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</si>
  <si>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</si>
  <si>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</si>
  <si>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</si>
  <si>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</si>
  <si>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</si>
  <si>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</si>
  <si>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</si>
  <si>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</si>
  <si>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</si>
  <si>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</si>
  <si>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</si>
  <si>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</si>
  <si>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</si>
  <si>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</si>
  <si>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</si>
  <si>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</si>
  <si>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</si>
  <si>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</si>
  <si>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</si>
  <si>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</si>
  <si>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</si>
  <si>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</si>
  <si>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</si>
  <si>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</si>
  <si>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</si>
  <si>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</si>
  <si>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</si>
  <si>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</si>
  <si>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</si>
  <si>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</si>
  <si>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</si>
  <si>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</si>
  <si>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</si>
  <si>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</si>
  <si>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</si>
  <si>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</si>
  <si>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</si>
  <si>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</si>
  <si>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</si>
  <si>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</si>
  <si>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</si>
  <si>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</si>
  <si>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</si>
  <si>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</si>
  <si>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</si>
  <si>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</si>
  <si>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</si>
  <si>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</si>
  <si>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</si>
  <si>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</si>
  <si>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</si>
  <si>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</si>
  <si>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</si>
  <si>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</si>
  <si>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</si>
  <si>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</si>
  <si>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</si>
  <si>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</si>
  <si>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</si>
  <si>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</si>
  <si>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</si>
  <si>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</si>
  <si>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</si>
  <si>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</si>
  <si>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</si>
  <si>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</si>
  <si>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</si>
  <si>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</si>
  <si>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</si>
  <si>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</si>
  <si>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</si>
  <si>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</si>
  <si>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</si>
  <si>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</si>
  <si>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</si>
  <si>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</si>
  <si>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</si>
  <si>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</si>
  <si>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</si>
  <si>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</si>
  <si>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</si>
  <si>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</si>
  <si>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</si>
  <si>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</si>
  <si>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</si>
  <si>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</si>
  <si>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</si>
  <si>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</si>
  <si>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</si>
  <si>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</si>
  <si>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</si>
  <si>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</si>
  <si>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</si>
  <si>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</si>
  <si>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</si>
  <si>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</si>
  <si>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</si>
  <si>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</si>
  <si>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</si>
  <si>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</si>
  <si>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</si>
  <si>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</si>
  <si>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</si>
  <si>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</si>
  <si>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</si>
  <si>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</si>
  <si>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</si>
  <si>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</si>
  <si>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</si>
  <si>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</si>
  <si>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</si>
  <si>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</si>
  <si>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</si>
  <si>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</si>
  <si>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</si>
  <si>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</si>
  <si>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</si>
  <si>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</si>
  <si>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</si>
  <si>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</si>
  <si>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</si>
  <si>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</si>
  <si>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</si>
  <si>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</si>
  <si>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</si>
  <si>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</si>
  <si>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</si>
  <si>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</si>
  <si>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</si>
  <si>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</si>
  <si>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</si>
  <si>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</si>
  <si>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</si>
  <si>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</si>
  <si>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</si>
  <si>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</si>
  <si>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</si>
  <si>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</si>
  <si>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</si>
  <si>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</si>
  <si>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</si>
  <si>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</si>
  <si>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</si>
  <si>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</si>
  <si>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</si>
  <si>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</si>
  <si>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</si>
  <si>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</si>
  <si>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</si>
  <si>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</si>
  <si>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</si>
  <si>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</si>
  <si>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</si>
  <si>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</si>
  <si>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</si>
  <si>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</si>
  <si>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</si>
  <si>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</si>
  <si>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</si>
  <si>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</si>
  <si>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</si>
  <si>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</si>
  <si>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</si>
  <si>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</si>
  <si>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</si>
  <si>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</si>
  <si>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</si>
  <si>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</si>
  <si>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</si>
  <si>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</si>
  <si>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</si>
  <si>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</si>
  <si>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</si>
  <si>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</si>
  <si>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</si>
  <si>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</si>
  <si>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</si>
  <si>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</si>
  <si>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</si>
  <si>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</si>
  <si>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</si>
  <si>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</si>
  <si>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</si>
  <si>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</si>
  <si>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</si>
  <si>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</si>
  <si>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</si>
  <si>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</si>
  <si>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</si>
  <si>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</si>
  <si>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</si>
  <si>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</si>
  <si>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</si>
  <si>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</si>
  <si>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</si>
  <si>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</si>
  <si>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</si>
  <si>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</si>
  <si>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</si>
  <si>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</si>
  <si>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</si>
  <si>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</si>
  <si>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</si>
  <si>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</si>
  <si>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</si>
  <si>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</si>
  <si>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</si>
  <si>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</si>
  <si>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</si>
  <si>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</si>
  <si>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</si>
  <si>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</si>
  <si>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</si>
  <si>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</si>
  <si>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</si>
  <si>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</si>
  <si>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</si>
  <si>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</si>
  <si>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</si>
  <si>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</si>
  <si>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</si>
  <si>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</si>
  <si>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</si>
  <si>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</si>
  <si>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</si>
  <si>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</si>
  <si>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</si>
  <si>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</si>
  <si>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</si>
  <si>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</si>
  <si>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</si>
  <si>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</si>
  <si>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</si>
  <si>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</si>
  <si>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</si>
  <si>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</si>
  <si>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</si>
  <si>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</si>
  <si>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</si>
  <si>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</si>
  <si>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</si>
  <si>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</si>
  <si>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</si>
  <si>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</si>
  <si>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</si>
  <si>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</si>
  <si>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</si>
  <si>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</si>
  <si>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</si>
  <si>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</si>
  <si>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</si>
  <si>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</si>
  <si>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</si>
  <si>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</si>
  <si>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</si>
  <si>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</si>
  <si>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</si>
  <si>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</si>
  <si>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</si>
  <si>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</si>
  <si>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</si>
  <si>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</si>
  <si>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</si>
  <si>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</si>
  <si>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</si>
  <si>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</si>
  <si>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</si>
  <si>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</si>
  <si>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</si>
  <si>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</si>
  <si>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</si>
  <si>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</si>
  <si>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</si>
  <si>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</si>
  <si>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</si>
  <si>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</si>
  <si>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</si>
  <si>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</si>
  <si>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</si>
  <si>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</si>
  <si>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</si>
  <si>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</si>
  <si>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</si>
  <si>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</si>
  <si>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</si>
  <si>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</si>
  <si>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</si>
  <si>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</si>
  <si>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</si>
  <si>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</si>
  <si>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</si>
  <si>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</si>
  <si>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</si>
  <si>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</si>
  <si>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</si>
  <si>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</si>
  <si>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</si>
  <si>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</si>
  <si>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</si>
  <si>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</si>
  <si>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</si>
  <si>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</si>
  <si>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</si>
  <si>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</si>
  <si>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</si>
  <si>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</si>
  <si>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</si>
  <si>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</si>
  <si>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</si>
  <si>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</si>
  <si>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</si>
  <si>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</si>
  <si>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</si>
  <si>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</si>
  <si>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</si>
  <si>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</si>
  <si>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</si>
  <si>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</si>
  <si>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</si>
  <si>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</si>
  <si>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</si>
  <si>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</si>
  <si>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</si>
  <si>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</si>
  <si>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</si>
  <si>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</si>
  <si>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</si>
  <si>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</si>
  <si>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</si>
  <si>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</si>
  <si>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</si>
  <si>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</si>
  <si>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</si>
  <si>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</si>
  <si>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</si>
  <si>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</si>
  <si>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</si>
  <si>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</si>
  <si>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</si>
  <si>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</si>
  <si>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</si>
  <si>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</si>
  <si>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</si>
  <si>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</si>
  <si>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</si>
  <si>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</si>
  <si>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</si>
  <si>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</si>
  <si>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</si>
  <si>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</si>
  <si>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</si>
  <si>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</si>
  <si>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</si>
  <si>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</si>
  <si>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</si>
  <si>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</si>
  <si>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</si>
  <si>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</si>
  <si>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</si>
  <si>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</si>
  <si>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</si>
  <si>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</si>
  <si>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</si>
  <si>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</si>
  <si>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</si>
  <si>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</si>
  <si>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</si>
  <si>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</si>
  <si>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</si>
  <si>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</si>
  <si>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</si>
  <si>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</si>
  <si>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</si>
  <si>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</si>
  <si>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</si>
  <si>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</si>
  <si>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</si>
  <si>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</si>
  <si>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</si>
  <si>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</si>
  <si>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</si>
  <si>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</si>
  <si>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</si>
  <si>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</si>
  <si>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</si>
  <si>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</si>
  <si>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</si>
  <si>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</si>
  <si>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</si>
  <si>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</si>
  <si>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</si>
  <si>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</si>
  <si>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</si>
  <si>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</si>
  <si>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</si>
  <si>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</si>
  <si>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</si>
  <si>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</si>
  <si>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</si>
  <si>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</si>
  <si>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</si>
  <si>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</si>
  <si>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</si>
  <si>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</si>
  <si>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</si>
  <si>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</si>
  <si>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</si>
  <si>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</si>
  <si>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</si>
  <si>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</si>
  <si>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</si>
  <si>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</si>
  <si>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</si>
  <si>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</si>
  <si>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</si>
  <si>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</si>
  <si>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</si>
  <si>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</si>
  <si>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</si>
  <si>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</si>
  <si>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</si>
  <si>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</si>
  <si>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</si>
  <si>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</si>
  <si>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</si>
  <si>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</si>
  <si>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</si>
  <si>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</si>
  <si>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</si>
  <si>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</si>
  <si>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</si>
  <si>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</si>
  <si>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</si>
  <si>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</si>
  <si>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</si>
  <si>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</si>
  <si>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</si>
  <si>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</si>
  <si>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</si>
  <si>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</si>
  <si>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</si>
  <si>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</si>
  <si>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</si>
  <si>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</si>
  <si>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</si>
  <si>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</si>
  <si>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</si>
  <si>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</si>
  <si>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</si>
  <si>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</si>
  <si>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</si>
  <si>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</si>
  <si>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</si>
  <si>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</si>
  <si>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</si>
  <si>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</si>
  <si>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</si>
  <si>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</si>
  <si>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</si>
  <si>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</si>
  <si>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</si>
  <si>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</si>
  <si>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</si>
  <si>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</si>
  <si>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</si>
  <si>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</si>
  <si>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</si>
  <si>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</si>
  <si>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</si>
  <si>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</si>
  <si>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</si>
  <si>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</si>
  <si>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</si>
  <si>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</si>
  <si>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</si>
  <si>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</si>
  <si>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</si>
  <si>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</si>
  <si>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</si>
  <si>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</si>
  <si>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</si>
  <si>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</si>
  <si>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</si>
  <si>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</si>
  <si>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</si>
  <si>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</si>
  <si>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</si>
  <si>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</si>
  <si>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</si>
  <si>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</si>
  <si>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</si>
  <si>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</si>
  <si>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</si>
  <si>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</si>
  <si>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</si>
  <si>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</si>
  <si>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</si>
  <si>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</si>
  <si>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</si>
  <si>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</si>
  <si>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</si>
  <si>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</si>
  <si>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</si>
  <si>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</si>
  <si>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</si>
  <si>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</si>
  <si>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</si>
  <si>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</si>
  <si>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</si>
  <si>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</si>
  <si>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</si>
  <si>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</si>
  <si>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</si>
  <si>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</si>
  <si>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</si>
  <si>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</si>
  <si>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</si>
  <si>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</si>
  <si>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</si>
  <si>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</si>
  <si>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</si>
  <si>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</si>
  <si>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</si>
  <si>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</si>
  <si>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</si>
  <si>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</si>
  <si>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</si>
  <si>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</si>
  <si>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</si>
  <si>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</si>
  <si>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</si>
  <si>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</si>
  <si>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</si>
  <si>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</si>
  <si>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</si>
  <si>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</si>
  <si>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</si>
  <si>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</si>
  <si>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</si>
  <si>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</si>
  <si>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</si>
  <si>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</si>
  <si>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</si>
  <si>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</si>
  <si>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</si>
  <si>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</si>
  <si>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</si>
  <si>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</si>
  <si>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</si>
  <si>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</si>
  <si>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</si>
  <si>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</si>
  <si>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</si>
  <si>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</si>
  <si>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</si>
  <si>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</si>
  <si>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</si>
  <si>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</si>
  <si>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</si>
  <si>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</si>
  <si>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</si>
  <si>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</si>
  <si>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</si>
  <si>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</si>
  <si>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</si>
  <si>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</si>
  <si>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</si>
  <si>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</si>
  <si>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</si>
  <si>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</si>
  <si>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</si>
  <si>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</si>
  <si>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</si>
  <si>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</si>
  <si>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</si>
  <si>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</si>
  <si>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</si>
  <si>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</si>
  <si>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</si>
  <si>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</si>
  <si>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</si>
  <si>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</si>
  <si>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</si>
  <si>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</si>
  <si>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</si>
  <si>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</si>
  <si>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</si>
  <si>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</si>
  <si>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</si>
  <si>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</si>
  <si>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</si>
  <si>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</si>
  <si>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</si>
  <si>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</si>
  <si>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</si>
  <si>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</si>
  <si>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</si>
  <si>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</si>
  <si>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</si>
  <si>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</si>
  <si>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</si>
  <si>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</si>
  <si>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</si>
  <si>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</si>
  <si>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</si>
  <si>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</si>
  <si>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</si>
  <si>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</si>
  <si>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</si>
  <si>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</si>
  <si>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</si>
  <si>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</si>
  <si>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</si>
  <si>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</si>
  <si>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</si>
  <si>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</si>
  <si>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</si>
  <si>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</si>
  <si>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</si>
  <si>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</si>
  <si>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</si>
  <si>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</si>
  <si>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</si>
  <si>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</si>
  <si>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</si>
  <si>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</si>
  <si>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</si>
  <si>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</si>
  <si>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</si>
  <si>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</si>
  <si>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</si>
  <si>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</si>
  <si>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</si>
  <si>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</si>
  <si>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</si>
  <si>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</si>
  <si>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</si>
  <si>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</si>
  <si>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</si>
  <si>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</si>
  <si>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</si>
  <si>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</si>
  <si>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</si>
  <si>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</si>
  <si>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</si>
  <si>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</si>
  <si>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</si>
  <si>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</si>
  <si>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</si>
  <si>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</si>
  <si>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</si>
  <si>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</si>
  <si>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</si>
  <si>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</si>
  <si>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</si>
  <si>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</si>
  <si>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</si>
  <si>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</si>
  <si>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</si>
  <si>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</si>
  <si>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</si>
  <si>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</si>
  <si>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</si>
  <si>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</si>
  <si>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</si>
  <si>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</si>
  <si>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</si>
  <si>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</si>
  <si>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</si>
  <si>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</si>
  <si>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</si>
  <si>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</si>
  <si>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</si>
  <si>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</si>
  <si>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</si>
  <si>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</si>
  <si>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</si>
  <si>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</si>
  <si>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</si>
  <si>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</si>
  <si>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</si>
  <si>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</si>
  <si>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</si>
  <si>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</si>
  <si>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</si>
  <si>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</si>
  <si>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</si>
  <si>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</si>
  <si>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</si>
  <si>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</si>
  <si>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</si>
  <si>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</si>
  <si>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</si>
  <si>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</si>
  <si>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</si>
  <si>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</si>
  <si>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</si>
  <si>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</si>
  <si>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</si>
  <si>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</si>
  <si>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</si>
  <si>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</si>
  <si>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</si>
  <si>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</si>
  <si>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</si>
  <si>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</si>
  <si>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</si>
  <si>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</si>
  <si>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</si>
  <si>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</si>
  <si>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</si>
  <si>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</si>
  <si>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</si>
  <si>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</si>
  <si>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</si>
  <si>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</si>
  <si>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</si>
  <si>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</si>
  <si>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</si>
  <si>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</si>
  <si>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</si>
  <si>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</si>
  <si>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</si>
  <si>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</si>
  <si>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</si>
  <si>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</si>
  <si>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</si>
  <si>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</si>
  <si>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</si>
  <si>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</si>
  <si>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</si>
  <si>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</si>
  <si>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</si>
  <si>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</si>
  <si>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</si>
  <si>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</si>
  <si>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</si>
  <si>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</si>
  <si>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</si>
  <si>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</si>
  <si>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</si>
  <si>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</si>
  <si>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</si>
  <si>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</si>
  <si>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</si>
  <si>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</si>
  <si>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</si>
  <si>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</si>
  <si>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</si>
  <si>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</si>
  <si>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</si>
  <si>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</si>
  <si>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</si>
  <si>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</si>
  <si>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</si>
  <si>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</si>
  <si>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</si>
  <si>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</si>
  <si>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</si>
  <si>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</si>
  <si>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</si>
  <si>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</si>
  <si>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</si>
  <si>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</si>
  <si>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</si>
  <si>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</si>
  <si>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</si>
  <si>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</si>
  <si>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</si>
  <si>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</si>
  <si>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</si>
  <si>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</si>
  <si>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</si>
  <si>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</si>
  <si>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</si>
  <si>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</si>
  <si>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</si>
  <si>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</si>
  <si>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</si>
  <si>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</si>
  <si>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</si>
  <si>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</si>
  <si>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</si>
  <si>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</si>
  <si>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</si>
  <si>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</si>
  <si>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</si>
  <si>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</si>
  <si>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</si>
  <si>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</si>
  <si>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</si>
  <si>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</si>
  <si>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</si>
  <si>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</si>
  <si>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</si>
  <si>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</si>
  <si>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</si>
  <si>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</si>
  <si>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</si>
  <si>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</si>
  <si>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</si>
  <si>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</si>
  <si>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</si>
  <si>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</si>
  <si>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</si>
  <si>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</si>
  <si>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</si>
  <si>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</si>
  <si>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</si>
  <si>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</si>
  <si>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</si>
  <si>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</si>
  <si>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</si>
  <si>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</si>
  <si>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</si>
  <si>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</si>
  <si>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</si>
  <si>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</si>
  <si>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</si>
  <si>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</si>
  <si>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</si>
  <si>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</si>
  <si>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</si>
  <si>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</si>
  <si>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</si>
  <si>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</si>
  <si>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</si>
  <si>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</si>
  <si>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</si>
  <si>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</si>
  <si>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</si>
  <si>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</si>
  <si>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</si>
  <si>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</si>
  <si>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</si>
  <si>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</si>
  <si>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</si>
  <si>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</si>
  <si>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</si>
  <si>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</si>
  <si>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</si>
  <si>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</si>
  <si>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</si>
  <si>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</si>
  <si>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</si>
  <si>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</si>
  <si>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</si>
  <si>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</si>
  <si>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</si>
  <si>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</si>
  <si>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</si>
  <si>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</si>
  <si>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</si>
  <si>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</si>
  <si>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</si>
  <si>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</si>
  <si>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</si>
  <si>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</si>
  <si>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</si>
  <si>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</si>
  <si>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</si>
  <si>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</si>
  <si>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</si>
  <si>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</si>
  <si>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</si>
  <si>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</si>
  <si>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</si>
  <si>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</si>
  <si>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</si>
  <si>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</si>
  <si>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</si>
  <si>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</si>
  <si>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</si>
  <si>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</si>
  <si>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</si>
  <si>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</si>
  <si>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</si>
  <si>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</si>
  <si>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</si>
  <si>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</si>
  <si>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</si>
  <si>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</si>
  <si>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</si>
  <si>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</si>
  <si>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</si>
  <si>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</si>
  <si>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</si>
  <si>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</si>
  <si>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</si>
  <si>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</si>
  <si>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</si>
  <si>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</si>
  <si>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</si>
  <si>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</si>
  <si>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</si>
  <si>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</si>
  <si>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</si>
  <si>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</si>
  <si>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</si>
  <si>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</si>
  <si>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</si>
  <si>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</si>
  <si>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</si>
  <si>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</si>
  <si>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</si>
  <si>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</si>
  <si>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</si>
  <si>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</si>
  <si>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</si>
  <si>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</si>
  <si>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</si>
  <si>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</si>
  <si>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</si>
  <si>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</si>
  <si>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</si>
  <si>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</si>
  <si>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</si>
  <si>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</si>
  <si>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</si>
  <si>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</si>
  <si>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</si>
  <si>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</si>
  <si>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</si>
  <si>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</si>
  <si>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</si>
  <si>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</si>
  <si>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</si>
  <si>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</si>
  <si>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</si>
  <si>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</si>
  <si>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</si>
  <si>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</si>
  <si>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</si>
  <si>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</si>
  <si>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</si>
  <si>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</si>
  <si>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</si>
  <si>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</si>
  <si>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</si>
  <si>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</si>
  <si>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</si>
  <si>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</si>
  <si>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</si>
  <si>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</si>
  <si>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</si>
  <si>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</si>
  <si>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</si>
  <si>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</si>
  <si>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</si>
  <si>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</si>
  <si>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</si>
  <si>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</si>
  <si>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</si>
  <si>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</si>
  <si>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</si>
  <si>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</si>
  <si>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</si>
  <si>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</si>
  <si>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</si>
  <si>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</si>
  <si>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</si>
  <si>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</si>
  <si>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</si>
  <si>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</si>
  <si>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</si>
  <si>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</si>
  <si>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</si>
  <si>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</si>
  <si>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</si>
  <si>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</si>
  <si>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</si>
  <si>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</si>
  <si>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</si>
  <si>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</si>
  <si>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</si>
  <si>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</si>
  <si>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</si>
  <si>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</si>
  <si>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</si>
  <si>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</si>
  <si>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</si>
  <si>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</si>
  <si>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</si>
  <si>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</si>
  <si>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</si>
  <si>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</si>
  <si>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</si>
  <si>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</si>
  <si>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</si>
  <si>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</si>
  <si>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</si>
  <si>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</si>
  <si>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</si>
  <si>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</si>
  <si>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</si>
  <si>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</si>
  <si>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</si>
  <si>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</si>
  <si>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</si>
  <si>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</si>
  <si>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</si>
  <si>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</si>
  <si>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</si>
  <si>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</si>
  <si>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</si>
  <si>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</si>
  <si>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</si>
  <si>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</si>
  <si>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</si>
  <si>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</si>
  <si>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</si>
  <si>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</si>
  <si>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</si>
  <si>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</si>
  <si>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</si>
  <si>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</si>
  <si>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</si>
  <si>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</si>
  <si>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</si>
  <si>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</si>
  <si>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</si>
  <si>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</si>
  <si>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</si>
  <si>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</si>
  <si>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</si>
  <si>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</si>
  <si>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</si>
  <si>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</si>
  <si>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</si>
  <si>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</si>
  <si>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</si>
  <si>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</si>
  <si>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</si>
  <si>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</si>
  <si>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</si>
  <si>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</si>
  <si>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</si>
  <si>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</si>
  <si>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</si>
  <si>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</si>
  <si>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</si>
  <si>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</si>
  <si>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</si>
  <si>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</si>
  <si>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</si>
  <si>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</si>
  <si>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</si>
  <si>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</si>
  <si>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</si>
  <si>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</si>
  <si>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</si>
  <si>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</si>
  <si>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</si>
  <si>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</si>
  <si>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</si>
  <si>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</si>
  <si>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</si>
  <si>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</si>
  <si>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</si>
  <si>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</si>
  <si>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</si>
  <si>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</si>
  <si>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</si>
  <si>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</si>
  <si>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</si>
  <si>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</si>
  <si>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</si>
  <si>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</si>
  <si>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</si>
  <si>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</si>
  <si>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</si>
  <si>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</si>
  <si>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</si>
  <si>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</si>
  <si>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</si>
  <si>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</si>
  <si>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</si>
  <si>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</si>
  <si>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</si>
  <si>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</si>
  <si>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</si>
  <si>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</si>
  <si>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</si>
  <si>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</si>
  <si>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</si>
  <si>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</si>
  <si>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</si>
  <si>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</si>
  <si>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</si>
  <si>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</si>
  <si>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</si>
  <si>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</si>
  <si>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</si>
  <si>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</si>
  <si>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</si>
  <si>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</si>
  <si>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</si>
  <si>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</si>
  <si>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</si>
  <si>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</si>
  <si>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</si>
  <si>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</si>
  <si>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</si>
  <si>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</si>
  <si>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</si>
  <si>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</si>
  <si>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</si>
  <si>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</si>
  <si>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</si>
  <si>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</si>
  <si>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</si>
  <si>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</si>
  <si>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</si>
  <si>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</si>
  <si>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</si>
  <si>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</si>
  <si>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</si>
  <si>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</si>
  <si>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</si>
  <si>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</si>
  <si>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</si>
  <si>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</si>
  <si>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</si>
  <si>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</si>
  <si>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</si>
  <si>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</si>
  <si>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</si>
  <si>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</si>
  <si>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</si>
  <si>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</si>
  <si>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</si>
  <si>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</si>
  <si>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</si>
  <si>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</si>
  <si>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</si>
  <si>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</si>
  <si>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</si>
  <si>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</si>
  <si>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</si>
  <si>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</si>
  <si>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</si>
  <si>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</si>
  <si>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</si>
  <si>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</si>
  <si>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</si>
  <si>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</si>
  <si>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</si>
  <si>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</si>
  <si>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</si>
  <si>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</si>
  <si>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</si>
  <si>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</si>
  <si>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</si>
  <si>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</si>
  <si>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</si>
  <si>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</si>
  <si>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</si>
  <si>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</si>
  <si>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</si>
  <si>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</si>
  <si>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</si>
  <si>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</si>
  <si>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</si>
  <si>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</si>
  <si>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</si>
  <si>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</si>
  <si>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</si>
  <si>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</si>
  <si>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</si>
  <si>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</si>
  <si>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</si>
  <si>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</si>
  <si>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</si>
  <si>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</si>
  <si>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</si>
  <si>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</si>
  <si>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</si>
  <si>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</si>
  <si>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</si>
  <si>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</si>
  <si>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</si>
  <si>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</si>
  <si>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</si>
  <si>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</si>
  <si>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</si>
  <si>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</si>
  <si>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</si>
  <si>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</si>
  <si>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</si>
  <si>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</si>
  <si>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</si>
  <si>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</si>
  <si>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</si>
  <si>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</si>
  <si>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</si>
  <si>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</si>
  <si>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</si>
  <si>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</si>
  <si>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</si>
  <si>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</si>
  <si>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</si>
  <si>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</si>
  <si>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</si>
  <si>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</si>
  <si>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</si>
  <si>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</si>
  <si>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</si>
  <si>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</si>
  <si>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</si>
  <si>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</si>
  <si>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</si>
  <si>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</si>
  <si>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</si>
  <si>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</si>
  <si>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</si>
  <si>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</si>
  <si>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</si>
  <si>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</si>
  <si>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</si>
  <si>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</si>
  <si>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</si>
  <si>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</si>
  <si>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</si>
  <si>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</si>
  <si>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</si>
  <si>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</si>
  <si>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</si>
  <si>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</si>
  <si>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</si>
  <si>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</si>
  <si>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</si>
  <si>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</si>
  <si>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</si>
  <si>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</si>
  <si>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</si>
  <si>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</si>
  <si>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</si>
  <si>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</si>
  <si>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</si>
  <si>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</si>
  <si>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</si>
  <si>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</si>
  <si>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</si>
  <si>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</si>
  <si>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</si>
  <si>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</si>
  <si>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</si>
  <si>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</si>
  <si>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</si>
  <si>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</si>
  <si>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</si>
  <si>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</si>
  <si>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</si>
  <si>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</si>
  <si>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</si>
  <si>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</si>
  <si>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</si>
  <si>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</si>
  <si>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</si>
  <si>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</si>
  <si>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</si>
  <si>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</si>
  <si>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</si>
  <si>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</si>
  <si>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</si>
  <si>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</si>
  <si>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</si>
  <si>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</si>
  <si>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</si>
  <si>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</si>
  <si>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</si>
  <si>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</si>
  <si>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</si>
  <si>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</si>
  <si>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</si>
  <si>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</si>
  <si>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</si>
  <si>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</si>
  <si>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</si>
  <si>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</si>
  <si>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</si>
  <si>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</si>
  <si>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</si>
  <si>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</si>
  <si>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</si>
  <si>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</si>
  <si>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</si>
  <si>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</si>
  <si>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</si>
  <si>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</si>
  <si>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</si>
  <si>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</si>
  <si>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</si>
  <si>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</si>
  <si>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</si>
  <si>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</si>
  <si>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</si>
  <si>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</si>
  <si>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</si>
  <si>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</si>
  <si>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</si>
  <si>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</si>
  <si>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</si>
  <si>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</si>
  <si>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</si>
  <si>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</si>
  <si>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</si>
  <si>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</si>
  <si>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</si>
  <si>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</si>
  <si>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</si>
  <si>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</si>
  <si>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</si>
  <si>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</si>
  <si>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</si>
  <si>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</si>
  <si>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</si>
  <si>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</si>
  <si>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</si>
  <si>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</si>
  <si>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</si>
  <si>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</si>
  <si>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</si>
  <si>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</si>
  <si>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</si>
  <si>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</si>
  <si>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</si>
  <si>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</si>
  <si>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</si>
  <si>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</si>
  <si>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</si>
  <si>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</si>
  <si>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</si>
  <si>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</si>
  <si>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</si>
  <si>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</si>
  <si>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</si>
  <si>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</si>
  <si>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</si>
  <si>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</si>
  <si>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</si>
  <si>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</si>
  <si>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</si>
  <si>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</si>
  <si>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</si>
  <si>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</si>
  <si>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</si>
  <si>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</si>
  <si>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</si>
  <si>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</si>
  <si>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</si>
  <si>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</si>
  <si>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</si>
  <si>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</si>
  <si>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</si>
  <si>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</si>
  <si>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</si>
  <si>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</si>
  <si>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</si>
  <si>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</si>
  <si>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</si>
  <si>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</si>
  <si>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</si>
  <si>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</si>
  <si>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</si>
  <si>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</si>
  <si>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</si>
  <si>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</si>
  <si>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</si>
  <si>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</si>
  <si>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</si>
  <si>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</si>
  <si>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</si>
  <si>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</si>
  <si>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</si>
  <si>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</si>
  <si>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</si>
  <si>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</si>
  <si>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</si>
  <si>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</si>
  <si>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</si>
  <si>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</si>
  <si>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</si>
  <si>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</si>
  <si>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</si>
  <si>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</si>
  <si>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</si>
  <si>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</si>
  <si>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</si>
  <si>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</si>
  <si>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</si>
  <si>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</si>
  <si>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</si>
  <si>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</si>
  <si>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</si>
  <si>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</si>
  <si>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</si>
  <si>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</si>
  <si>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</si>
  <si>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</si>
  <si>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</si>
  <si>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</si>
  <si>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</si>
  <si>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</si>
  <si>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</si>
  <si>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</si>
  <si>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</si>
  <si>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</si>
  <si>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</si>
  <si>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</si>
  <si>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</si>
  <si>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</si>
  <si>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</si>
  <si>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</si>
  <si>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</si>
  <si>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</si>
  <si>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</si>
  <si>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</si>
  <si>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</si>
  <si>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</si>
  <si>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</si>
  <si>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</si>
  <si>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</si>
  <si>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</si>
  <si>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</si>
  <si>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</si>
  <si>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</si>
  <si>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</si>
  <si>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</si>
  <si>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</si>
  <si>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</si>
  <si>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</si>
  <si>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</si>
  <si>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</si>
  <si>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</si>
  <si>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</si>
  <si>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</si>
  <si>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</si>
  <si>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</si>
  <si>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</si>
  <si>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</si>
  <si>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</si>
  <si>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</si>
  <si>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</si>
  <si>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</si>
  <si>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</si>
  <si>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</si>
  <si>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</si>
  <si>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</si>
  <si>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</si>
  <si>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</si>
  <si>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</si>
  <si>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</si>
  <si>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</si>
  <si>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</si>
  <si>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</si>
  <si>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</si>
  <si>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</si>
  <si>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</si>
  <si>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</si>
  <si>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</si>
  <si>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</si>
  <si>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</si>
  <si>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</si>
  <si>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</si>
  <si>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</si>
  <si>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</si>
  <si>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</si>
  <si>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</si>
  <si>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</si>
  <si>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</si>
  <si>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</si>
  <si>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</si>
  <si>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</si>
  <si>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</si>
  <si>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</si>
  <si>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</si>
  <si>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</si>
  <si>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</si>
  <si>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</si>
  <si>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</si>
  <si>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</si>
  <si>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</si>
  <si>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</si>
  <si>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</si>
  <si>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</si>
  <si>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</si>
  <si>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</si>
  <si>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</si>
  <si>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</si>
  <si>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</si>
  <si>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</si>
  <si>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</si>
  <si>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</si>
  <si>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</si>
  <si>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</si>
  <si>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</si>
  <si>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</si>
  <si>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</si>
  <si>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</si>
  <si>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</si>
  <si>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</si>
  <si>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</si>
  <si>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</si>
  <si>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</si>
  <si>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</si>
  <si>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</si>
  <si>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</si>
  <si>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</si>
  <si>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</si>
  <si>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</si>
  <si>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</si>
  <si>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</si>
  <si>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</si>
  <si>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</si>
  <si>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</si>
  <si>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</si>
  <si>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</si>
  <si>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</si>
  <si>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</si>
  <si>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</si>
  <si>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</si>
  <si>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</si>
  <si>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</si>
  <si>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</si>
  <si>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</si>
  <si>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</si>
  <si>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</si>
  <si>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</si>
  <si>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</si>
  <si>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</si>
  <si>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</si>
  <si>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</si>
  <si>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</si>
  <si>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</si>
  <si>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</si>
  <si>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</si>
  <si>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</si>
  <si>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</si>
  <si>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</si>
  <si>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</si>
  <si>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</si>
  <si>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</si>
  <si>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</si>
  <si>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</si>
  <si>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</si>
  <si>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</si>
  <si>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</si>
  <si>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</si>
  <si>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</si>
  <si>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</si>
  <si>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</si>
  <si>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</si>
  <si>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</si>
  <si>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</si>
  <si>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</si>
  <si>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</si>
  <si>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</si>
  <si>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</si>
  <si>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</si>
  <si>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</si>
  <si>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</si>
  <si>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</si>
  <si>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</si>
  <si>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</si>
  <si>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</si>
  <si>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</si>
  <si>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</si>
  <si>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</si>
  <si>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</si>
  <si>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</si>
  <si>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</si>
  <si>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</si>
  <si>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</si>
  <si>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</si>
  <si>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</si>
  <si>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</si>
  <si>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</si>
  <si>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</si>
  <si>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</si>
  <si>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</si>
  <si>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</si>
  <si>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</si>
  <si>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</si>
  <si>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</si>
  <si>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</si>
  <si>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</si>
  <si>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</si>
  <si>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</si>
  <si>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</si>
  <si>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</si>
  <si>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</si>
  <si>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</si>
  <si>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</si>
  <si>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</si>
  <si>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</si>
  <si>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</si>
  <si>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</si>
  <si>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</si>
  <si>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</si>
  <si>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</si>
  <si>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</si>
  <si>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</si>
  <si>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</si>
  <si>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</si>
  <si>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</si>
  <si>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</si>
  <si>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</si>
  <si>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</si>
  <si>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</si>
  <si>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</si>
  <si>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</si>
  <si>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</si>
  <si>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</si>
  <si>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</si>
  <si>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</si>
  <si>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</si>
  <si>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</si>
  <si>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</si>
  <si>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</si>
  <si>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</si>
  <si>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</si>
  <si>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</si>
  <si>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</si>
  <si>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</si>
  <si>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</si>
  <si>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</si>
  <si>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</si>
  <si>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</si>
  <si>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</si>
  <si>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</si>
  <si>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</si>
  <si>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</si>
  <si>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</si>
  <si>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</si>
  <si>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</si>
  <si>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</si>
  <si>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</si>
  <si>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</si>
  <si>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</si>
  <si>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</si>
  <si>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</si>
  <si>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</si>
  <si>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</si>
  <si>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</si>
  <si>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</si>
  <si>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</si>
  <si>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</si>
  <si>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</si>
  <si>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</si>
  <si>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</si>
  <si>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</si>
  <si>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</si>
  <si>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</si>
  <si>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</si>
  <si>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</si>
  <si>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</si>
  <si>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</si>
  <si>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</si>
  <si>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</si>
  <si>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</si>
  <si>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</si>
  <si>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</si>
  <si>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</si>
  <si>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</si>
  <si>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</si>
  <si>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</si>
  <si>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</si>
  <si>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</si>
  <si>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</si>
  <si>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</si>
  <si>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</si>
  <si>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</si>
  <si>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</si>
  <si>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</si>
  <si>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</si>
  <si>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</si>
  <si>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</si>
  <si>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</si>
  <si>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</si>
  <si>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</si>
  <si>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</si>
  <si>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</si>
  <si>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</si>
  <si>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</si>
  <si>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</si>
  <si>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</si>
  <si>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</si>
  <si>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</si>
  <si>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</si>
  <si>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</si>
  <si>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</si>
  <si>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</si>
  <si>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</si>
  <si>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</si>
  <si>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</si>
  <si>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</si>
  <si>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</si>
  <si>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</si>
  <si>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</si>
  <si>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</si>
  <si>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</si>
  <si>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</si>
  <si>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</si>
  <si>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</si>
  <si>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</si>
  <si>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</si>
  <si>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</si>
  <si>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</si>
  <si>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</si>
  <si>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</si>
  <si>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</si>
  <si>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</si>
  <si>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</si>
  <si>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</si>
  <si>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</si>
  <si>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</si>
  <si>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</si>
  <si>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</si>
  <si>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</si>
  <si>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</si>
  <si>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</si>
  <si>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</si>
  <si>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</si>
  <si>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</si>
  <si>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</si>
  <si>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</si>
  <si>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</si>
  <si>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</si>
  <si>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</si>
  <si>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</si>
  <si>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</si>
  <si>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</si>
  <si>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</si>
  <si>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</si>
  <si>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</si>
  <si>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</si>
  <si>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</si>
  <si>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</si>
  <si>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</si>
  <si>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</si>
  <si>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</si>
  <si>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</si>
  <si>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</si>
  <si>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</si>
  <si>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</si>
  <si>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</si>
  <si>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</si>
  <si>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</si>
  <si>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</si>
  <si>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</si>
  <si>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</si>
  <si>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</si>
  <si>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</si>
  <si>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</si>
  <si>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</si>
  <si>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</si>
  <si>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</si>
  <si>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</si>
  <si>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</si>
  <si>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</si>
  <si>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</si>
  <si>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</si>
  <si>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</si>
  <si>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</si>
  <si>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</si>
  <si>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</si>
  <si>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</si>
  <si>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</si>
  <si>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</si>
  <si>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</si>
  <si>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</si>
  <si>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</si>
  <si>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</si>
  <si>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</si>
  <si>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</si>
  <si>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</si>
  <si>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</si>
  <si>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</si>
  <si>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</si>
  <si>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</si>
  <si>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</si>
  <si>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</si>
  <si>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</si>
  <si>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</si>
  <si>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</si>
  <si>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</si>
  <si>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</si>
  <si>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</si>
  <si>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</si>
  <si>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</si>
  <si>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</si>
  <si>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</si>
  <si>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</si>
  <si>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</si>
  <si>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</si>
  <si>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</si>
  <si>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</si>
  <si>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</si>
  <si>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</si>
  <si>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</si>
  <si>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</si>
  <si>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</si>
  <si>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</si>
  <si>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</si>
  <si>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</si>
  <si>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</si>
  <si>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</si>
  <si>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</si>
  <si>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</si>
  <si>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</si>
  <si>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</si>
  <si>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</si>
  <si>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</si>
  <si>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</si>
  <si>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</si>
  <si>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</si>
  <si>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</si>
  <si>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</si>
  <si>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</si>
  <si>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</si>
  <si>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</si>
  <si>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</si>
  <si>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</si>
  <si>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</si>
  <si>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</si>
  <si>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</si>
  <si>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</si>
  <si>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</si>
  <si>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</si>
  <si>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</si>
  <si>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</si>
  <si>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</si>
  <si>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</si>
  <si>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</si>
  <si>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</si>
  <si>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</si>
  <si>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</si>
  <si>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</si>
  <si>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</si>
  <si>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</si>
  <si>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</si>
  <si>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</si>
  <si>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</si>
  <si>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</si>
  <si>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</si>
  <si>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</si>
  <si>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</si>
  <si>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</si>
  <si>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</si>
  <si>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</si>
  <si>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</si>
  <si>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</si>
  <si>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</si>
  <si>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</si>
  <si>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</si>
  <si>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</si>
  <si>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</si>
  <si>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</si>
  <si>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</si>
  <si>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</si>
  <si>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</si>
  <si>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</si>
  <si>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</si>
  <si>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</si>
  <si>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</si>
  <si>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</si>
  <si>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</si>
  <si>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</si>
  <si>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</si>
  <si>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</si>
  <si>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</si>
  <si>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</si>
  <si>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</si>
  <si>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</si>
  <si>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</si>
  <si>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</si>
  <si>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</si>
  <si>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</si>
  <si>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</si>
  <si>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</si>
  <si>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</si>
  <si>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</si>
  <si>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</si>
  <si>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</si>
  <si>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</si>
  <si>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</si>
  <si>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</si>
  <si>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</si>
  <si>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</si>
  <si>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</si>
  <si>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</si>
  <si>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</si>
  <si>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</si>
  <si>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</si>
  <si>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</si>
  <si>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</si>
  <si>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</si>
  <si>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</si>
  <si>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</si>
  <si>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</si>
  <si>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</si>
  <si>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</si>
  <si>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</si>
  <si>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</si>
  <si>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</si>
  <si>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</si>
  <si>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</si>
  <si>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</si>
  <si>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</si>
  <si>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</si>
  <si>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</si>
  <si>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</si>
  <si>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</si>
  <si>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</si>
  <si>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</si>
  <si>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</si>
  <si>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</si>
  <si>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</si>
  <si>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</si>
  <si>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</si>
  <si>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</si>
  <si>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</si>
  <si>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</si>
  <si>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</si>
  <si>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</si>
  <si>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</si>
  <si>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</si>
  <si>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</si>
  <si>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</si>
  <si>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</si>
  <si>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</si>
  <si>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</si>
  <si>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</si>
  <si>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</si>
  <si>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</si>
  <si>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</si>
  <si>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</si>
  <si>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</si>
  <si>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</si>
  <si>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</si>
  <si>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</si>
  <si>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</si>
  <si>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</si>
  <si>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</si>
  <si>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</si>
  <si>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</si>
  <si>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</si>
  <si>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</si>
  <si>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</si>
  <si>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</si>
  <si>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</si>
  <si>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</si>
  <si>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</si>
  <si>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</si>
  <si>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</si>
  <si>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</si>
  <si>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</si>
  <si>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</si>
  <si>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</si>
  <si>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</si>
  <si>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</si>
  <si>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</si>
  <si>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</si>
  <si>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</si>
  <si>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</si>
  <si>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</si>
  <si>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</si>
  <si>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</si>
  <si>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</si>
  <si>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</si>
  <si>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</si>
  <si>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</si>
  <si>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</si>
  <si>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</si>
  <si>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</si>
  <si>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</si>
  <si>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</si>
  <si>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</si>
  <si>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</si>
  <si>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</si>
  <si>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</si>
  <si>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</si>
  <si>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</si>
  <si>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</si>
  <si>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</si>
  <si>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</si>
  <si>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</si>
  <si>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</si>
  <si>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</si>
  <si>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</si>
  <si>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</si>
  <si>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</si>
  <si>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</si>
  <si>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</si>
  <si>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</si>
  <si>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</si>
  <si>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</si>
  <si>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</si>
  <si>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</si>
  <si>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</si>
  <si>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</si>
  <si>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</si>
  <si>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</si>
  <si>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</si>
  <si>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</si>
  <si>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</si>
  <si>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</si>
  <si>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</si>
  <si>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</si>
  <si>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</si>
  <si>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</si>
  <si>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</si>
  <si>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</si>
  <si>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</si>
  <si>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</si>
  <si>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</si>
  <si>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</si>
  <si>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</si>
  <si>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</si>
  <si>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</si>
  <si>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</si>
  <si>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</si>
  <si>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</si>
  <si>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</si>
  <si>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</si>
  <si>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</si>
  <si>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</si>
  <si>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</si>
  <si>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</si>
  <si>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</si>
  <si>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</si>
  <si>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</si>
  <si>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</si>
  <si>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</si>
  <si>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</si>
  <si>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</si>
  <si>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</si>
  <si>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</si>
  <si>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</si>
  <si>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</si>
  <si>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</si>
  <si>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</si>
  <si>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</si>
  <si>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</si>
  <si>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</si>
  <si>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</si>
  <si>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</si>
  <si>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</si>
  <si>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</si>
  <si>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</si>
  <si>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</si>
  <si>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</si>
  <si>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</si>
  <si>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</si>
  <si>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</si>
  <si>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</si>
  <si>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</si>
  <si>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</si>
  <si>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</si>
  <si>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</si>
  <si>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</si>
  <si>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</si>
  <si>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</si>
  <si>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</si>
  <si>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</si>
  <si>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</si>
  <si>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</si>
  <si>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</si>
  <si>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</si>
  <si>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</si>
  <si>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</si>
  <si>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</si>
  <si>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</si>
  <si>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</si>
  <si>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</si>
  <si>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</si>
  <si>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</si>
  <si>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</si>
  <si>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</si>
  <si>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</si>
  <si>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</si>
  <si>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</si>
  <si>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</si>
  <si>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</si>
  <si>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</si>
  <si>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</si>
  <si>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</si>
  <si>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</si>
  <si>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</si>
  <si>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</si>
  <si>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</si>
  <si>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</si>
  <si>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</si>
  <si>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</si>
  <si>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</si>
  <si>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</si>
  <si>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</si>
  <si>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</si>
  <si>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</si>
  <si>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</si>
  <si>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</si>
  <si>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</si>
  <si>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</si>
  <si>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</si>
  <si>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</si>
  <si>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</si>
  <si>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</si>
  <si>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</si>
  <si>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</si>
  <si>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</si>
  <si>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</si>
  <si>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</si>
  <si>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</si>
  <si>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</si>
  <si>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</si>
  <si>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</si>
  <si>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</si>
  <si>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</si>
  <si>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</si>
  <si>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</si>
  <si>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</si>
  <si>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</si>
  <si>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</si>
  <si>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</si>
  <si>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</si>
  <si>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</si>
  <si>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</si>
  <si>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</si>
  <si>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</si>
  <si>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</si>
  <si>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</si>
  <si>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</si>
  <si>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</si>
  <si>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</si>
  <si>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</si>
  <si>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</si>
  <si>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</si>
  <si>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</si>
  <si>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</si>
  <si>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</si>
  <si>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</si>
  <si>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</si>
  <si>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</si>
  <si>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</si>
  <si>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</si>
  <si>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</si>
  <si>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</si>
  <si>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</si>
  <si>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</si>
  <si>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</si>
  <si>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</si>
  <si>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</si>
  <si>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</si>
  <si>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</si>
  <si>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</si>
  <si>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</si>
  <si>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</si>
  <si>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</si>
  <si>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</si>
  <si>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</si>
  <si>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</si>
  <si>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</si>
  <si>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</si>
  <si>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</si>
  <si>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</si>
  <si>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</si>
  <si>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</si>
  <si>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</si>
  <si>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</si>
  <si>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</si>
  <si>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</si>
  <si>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</si>
  <si>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</si>
  <si>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</si>
  <si>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</si>
  <si>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</si>
  <si>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</si>
  <si>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</si>
  <si>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</si>
  <si>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</si>
  <si>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</si>
  <si>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</si>
  <si>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</si>
  <si>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</si>
  <si>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</si>
  <si>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</si>
  <si>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</si>
  <si>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</si>
  <si>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</si>
  <si>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</si>
  <si>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</si>
  <si>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</si>
  <si>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</si>
  <si>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</si>
  <si>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</si>
  <si>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</si>
  <si>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</si>
  <si>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</si>
  <si>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</si>
  <si>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</si>
  <si>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</si>
  <si>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</si>
  <si>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</si>
  <si>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</si>
  <si>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</si>
  <si>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</si>
  <si>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</si>
  <si>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</si>
  <si>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</si>
  <si>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</si>
  <si>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</si>
  <si>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</si>
  <si>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</si>
  <si>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</si>
  <si>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</si>
  <si>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</si>
  <si>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</si>
  <si>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</si>
  <si>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</si>
  <si>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</si>
  <si>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</si>
  <si>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</si>
  <si>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</si>
  <si>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</si>
  <si>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</si>
  <si>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</si>
  <si>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</si>
  <si>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</si>
  <si>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</si>
  <si>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</si>
  <si>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</si>
  <si>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</si>
  <si>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</si>
  <si>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</si>
  <si>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</si>
  <si>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</si>
  <si>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</si>
  <si>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</si>
  <si>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</si>
  <si>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</si>
  <si>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</si>
  <si>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</si>
  <si>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</si>
  <si>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</si>
  <si>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</si>
  <si>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</si>
  <si>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</si>
  <si>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</si>
  <si>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</si>
  <si>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</si>
  <si>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</si>
  <si>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</si>
  <si>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</si>
  <si>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</si>
  <si>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</si>
  <si>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</si>
  <si>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</si>
  <si>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</si>
  <si>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</si>
  <si>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</si>
  <si>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</si>
  <si>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</si>
  <si>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</si>
  <si>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</si>
  <si>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</si>
  <si>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</si>
  <si>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</si>
  <si>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</si>
  <si>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</si>
  <si>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</si>
  <si>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</si>
  <si>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</si>
  <si>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</si>
  <si>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</si>
  <si>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</si>
  <si>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</si>
  <si>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</si>
  <si>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</si>
  <si>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</si>
  <si>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</si>
  <si>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</si>
  <si>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</si>
  <si>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</si>
  <si>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</si>
  <si>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</si>
  <si>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</si>
  <si>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</si>
  <si>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</si>
  <si>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</si>
  <si>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</si>
  <si>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</si>
  <si>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</si>
  <si>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</si>
  <si>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</si>
  <si>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</si>
  <si>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</si>
  <si>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</si>
  <si>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</si>
  <si>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</si>
  <si>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</si>
  <si>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</si>
  <si>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</si>
  <si>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</si>
  <si>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</si>
  <si>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</si>
  <si>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</si>
  <si>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</si>
  <si>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</si>
  <si>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</si>
  <si>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</si>
  <si>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</si>
  <si>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</si>
  <si>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</si>
  <si>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</si>
  <si>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</si>
  <si>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</si>
  <si>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</si>
  <si>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</si>
  <si>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</si>
  <si>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</si>
  <si>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</si>
  <si>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</si>
  <si>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</si>
  <si>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</si>
  <si>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</si>
  <si>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</si>
  <si>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</si>
  <si>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</si>
  <si>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</si>
  <si>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</si>
  <si>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</si>
  <si>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</si>
  <si>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</si>
  <si>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</si>
  <si>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</si>
  <si>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</si>
  <si>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</si>
  <si>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</si>
  <si>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</si>
  <si>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</si>
  <si>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</si>
  <si>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</si>
  <si>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</si>
  <si>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</si>
  <si>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</si>
  <si>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</si>
  <si>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</si>
  <si>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</si>
  <si>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</si>
  <si>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</si>
  <si>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</si>
  <si>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</si>
  <si>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</si>
  <si>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</si>
  <si>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</si>
  <si>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</si>
  <si>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</si>
  <si>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</si>
  <si>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</si>
  <si>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</si>
  <si>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</si>
  <si>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</si>
  <si>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</si>
  <si>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</si>
  <si>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</si>
  <si>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</si>
  <si>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</si>
  <si>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</si>
  <si>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</si>
  <si>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</si>
  <si>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</si>
  <si>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</si>
  <si>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</si>
  <si>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</si>
  <si>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</si>
  <si>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</si>
  <si>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</si>
  <si>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</si>
  <si>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</si>
  <si>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</si>
  <si>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</si>
  <si>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</si>
  <si>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</si>
  <si>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</si>
  <si>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</si>
  <si>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</si>
  <si>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</si>
  <si>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</si>
  <si>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</si>
  <si>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</si>
  <si>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</si>
  <si>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</si>
  <si>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</si>
  <si>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</si>
  <si>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</si>
  <si>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</si>
  <si>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</si>
  <si>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</si>
  <si>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</si>
  <si>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</si>
  <si>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</si>
  <si>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</si>
  <si>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</si>
  <si>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</si>
  <si>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</si>
  <si>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</si>
  <si>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</si>
  <si>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</si>
  <si>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</si>
  <si>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</si>
  <si>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</si>
  <si>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</si>
  <si>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</si>
  <si>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</si>
  <si>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</si>
  <si>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</si>
  <si>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</si>
  <si>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</si>
  <si>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</si>
  <si>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</si>
  <si>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</si>
  <si>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</si>
  <si>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</si>
  <si>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</si>
  <si>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</si>
  <si>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</si>
  <si>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</si>
  <si>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</si>
  <si>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</si>
  <si>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</si>
  <si>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</si>
  <si>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</si>
  <si>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</si>
  <si>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</si>
  <si>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</si>
  <si>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</si>
  <si>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</si>
  <si>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</si>
  <si>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</si>
  <si>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</si>
  <si>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</si>
  <si>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</si>
  <si>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</si>
  <si>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</si>
  <si>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</si>
  <si>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</si>
  <si>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</si>
  <si>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</si>
  <si>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</si>
  <si>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</si>
  <si>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</si>
  <si>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</si>
  <si>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</si>
  <si>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</si>
  <si>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</si>
  <si>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</si>
  <si>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</si>
  <si>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</si>
  <si>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</si>
  <si>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</si>
  <si>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</si>
  <si>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</si>
  <si>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</si>
  <si>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</si>
  <si>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</si>
  <si>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</si>
  <si>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</si>
  <si>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</si>
  <si>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</si>
  <si>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</si>
  <si>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</si>
  <si>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</si>
  <si>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</si>
  <si>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</si>
  <si>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</si>
  <si>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</si>
  <si>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</si>
  <si>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</si>
  <si>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</si>
  <si>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</si>
  <si>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</si>
  <si>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</si>
  <si>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</si>
  <si>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</si>
  <si>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</si>
  <si>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</si>
  <si>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</si>
  <si>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</si>
  <si>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</si>
  <si>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</si>
  <si>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</si>
  <si>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</si>
  <si>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</si>
  <si>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</si>
  <si>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</si>
  <si>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</si>
  <si>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</si>
  <si>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</si>
  <si>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</si>
  <si>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</si>
  <si>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</si>
  <si>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</si>
  <si>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</si>
  <si>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</si>
  <si>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</si>
  <si>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</si>
  <si>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</si>
  <si>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</si>
  <si>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</si>
  <si>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</si>
  <si>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</si>
  <si>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</si>
  <si>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</si>
  <si>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</si>
  <si>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</si>
  <si>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</si>
  <si>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</si>
  <si>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</si>
  <si>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</si>
  <si>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</si>
  <si>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</si>
  <si>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</si>
  <si>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</si>
  <si>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</si>
  <si>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</si>
  <si>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</si>
  <si>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</si>
  <si>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</si>
  <si>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</si>
  <si>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</si>
  <si>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</si>
  <si>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</si>
  <si>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</si>
  <si>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</si>
  <si>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</si>
  <si>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</si>
  <si>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</si>
  <si>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</si>
  <si>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</si>
  <si>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</si>
  <si>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</si>
  <si>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</si>
  <si>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</si>
  <si>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</si>
  <si>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</si>
  <si>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</si>
  <si>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</si>
  <si>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</si>
  <si>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</si>
  <si>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</si>
  <si>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</si>
  <si>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</si>
  <si>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</si>
  <si>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</si>
  <si>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</si>
  <si>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</si>
  <si>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</si>
  <si>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</si>
  <si>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</si>
  <si>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</si>
  <si>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</si>
  <si>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</si>
  <si>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</si>
  <si>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</si>
  <si>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</si>
  <si>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</si>
  <si>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</si>
  <si>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</si>
  <si>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</si>
  <si>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</si>
  <si>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</si>
  <si>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</si>
  <si>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</si>
  <si>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</si>
  <si>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</si>
  <si>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</si>
  <si>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</si>
  <si>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</si>
  <si>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</si>
  <si>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</si>
  <si>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</si>
  <si>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</si>
  <si>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</si>
  <si>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</si>
  <si>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</si>
  <si>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</si>
  <si>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</si>
  <si>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</si>
  <si>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</si>
  <si>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</si>
  <si>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</si>
  <si>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</si>
  <si>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</si>
  <si>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</si>
  <si>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</si>
  <si>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</si>
  <si>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</si>
  <si>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</si>
  <si>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</si>
  <si>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</si>
  <si>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</si>
  <si>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</si>
  <si>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</si>
  <si>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</si>
  <si>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</si>
  <si>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</si>
  <si>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</si>
  <si>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</si>
  <si>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</si>
  <si>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</si>
  <si>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</si>
  <si>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</si>
  <si>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</si>
  <si>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</si>
  <si>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</si>
  <si>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</si>
  <si>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</si>
  <si>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</si>
  <si>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</si>
  <si>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</si>
  <si>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</si>
  <si>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</si>
  <si>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</si>
  <si>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</si>
  <si>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</si>
  <si>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</si>
  <si>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</si>
  <si>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</si>
  <si>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</si>
  <si>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</si>
  <si>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</si>
  <si>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</si>
  <si>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</si>
  <si>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</si>
  <si>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</si>
  <si>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</si>
  <si>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</si>
  <si>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</si>
  <si>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</si>
  <si>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</si>
  <si>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</si>
  <si>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</si>
  <si>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</si>
  <si>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</si>
  <si>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</si>
  <si>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</si>
  <si>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</si>
  <si>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</si>
  <si>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</si>
  <si>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</si>
  <si>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</si>
  <si>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</si>
  <si>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</si>
  <si>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</si>
  <si>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</si>
  <si>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</si>
  <si>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</si>
  <si>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</si>
  <si>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</si>
  <si>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</si>
  <si>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</si>
  <si>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</si>
  <si>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</si>
  <si>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</si>
  <si>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</si>
  <si>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</si>
  <si>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</si>
  <si>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</si>
  <si>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</si>
  <si>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</si>
  <si>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</si>
  <si>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</si>
  <si>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</si>
  <si>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</si>
  <si>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</si>
  <si>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</si>
  <si>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</si>
  <si>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</si>
  <si>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</si>
  <si>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</si>
  <si>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</si>
  <si>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</si>
  <si>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</si>
  <si>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</si>
  <si>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</si>
  <si>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</si>
  <si>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</si>
  <si>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</si>
  <si>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</si>
  <si>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</si>
  <si>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</si>
  <si>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</si>
  <si>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</si>
  <si>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</si>
  <si>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</si>
  <si>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</si>
  <si>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</si>
  <si>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</si>
  <si>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</si>
  <si>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</si>
  <si>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</si>
  <si>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</si>
  <si>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</si>
  <si>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</si>
  <si>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</si>
  <si>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</si>
  <si>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</si>
  <si>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</si>
  <si>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</si>
  <si>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</si>
  <si>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</si>
  <si>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</si>
  <si>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</si>
  <si>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</si>
  <si>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</si>
  <si>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</si>
  <si>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</si>
  <si>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</si>
  <si>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</si>
  <si>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</si>
  <si>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</si>
  <si>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</si>
  <si>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</si>
  <si>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</si>
  <si>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</si>
  <si>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</si>
  <si>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</si>
  <si>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</si>
  <si>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</si>
  <si>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</si>
  <si>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</si>
  <si>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</si>
  <si>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</si>
  <si>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</si>
  <si>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</si>
  <si>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</si>
  <si>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</si>
  <si>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</si>
  <si>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</si>
  <si>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</si>
  <si>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</si>
  <si>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</si>
  <si>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</si>
  <si>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</si>
  <si>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</si>
  <si>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</si>
  <si>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</si>
  <si>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</si>
  <si>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</si>
  <si>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</si>
  <si>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</si>
  <si>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</si>
  <si>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</si>
  <si>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</si>
  <si>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</si>
  <si>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</si>
  <si>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</si>
  <si>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</si>
  <si>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</si>
  <si>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</si>
  <si>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</si>
  <si>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</si>
  <si>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</si>
  <si>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</si>
  <si>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</si>
  <si>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</si>
  <si>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</si>
  <si>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</si>
  <si>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</si>
  <si>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</si>
  <si>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</si>
  <si>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</si>
  <si>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</si>
  <si>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</si>
  <si>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</si>
  <si>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</si>
  <si>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</si>
  <si>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</si>
  <si>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</si>
  <si>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</si>
  <si>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</si>
  <si>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</si>
  <si>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</si>
  <si>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</si>
  <si>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</si>
  <si>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</si>
  <si>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</si>
  <si>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</si>
  <si>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</si>
  <si>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</si>
  <si>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</si>
  <si>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</si>
  <si>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</si>
  <si>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</si>
  <si>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</si>
  <si>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</si>
  <si>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</si>
  <si>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</si>
  <si>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</si>
  <si>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</si>
  <si>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</si>
  <si>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</si>
  <si>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</si>
  <si>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</si>
  <si>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</si>
  <si>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</si>
  <si>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</si>
  <si>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</si>
  <si>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</si>
  <si>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</si>
  <si>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</si>
  <si>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</si>
  <si>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</si>
  <si>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</si>
  <si>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</si>
  <si>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</si>
  <si>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</si>
  <si>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</si>
  <si>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</si>
  <si>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</si>
  <si>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</si>
  <si>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</si>
  <si>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</si>
  <si>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</si>
  <si>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</si>
  <si>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</si>
  <si>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</si>
  <si>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</si>
  <si>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</si>
  <si>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</si>
  <si>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</si>
  <si>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</si>
  <si>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</si>
  <si>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</si>
  <si>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</si>
  <si>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</si>
  <si>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</si>
  <si>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</si>
  <si>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</si>
  <si>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</si>
  <si>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</si>
  <si>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</si>
  <si>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</si>
  <si>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</si>
  <si>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</si>
  <si>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</si>
  <si>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</si>
  <si>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</si>
  <si>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</si>
  <si>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</si>
  <si>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</si>
  <si>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</si>
  <si>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</si>
  <si>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</si>
  <si>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</si>
  <si>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</si>
  <si>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</si>
  <si>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</si>
  <si>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</si>
  <si>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</si>
  <si>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</si>
  <si>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</si>
  <si>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</si>
  <si>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</si>
  <si>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</si>
  <si>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</si>
  <si>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</si>
  <si>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</si>
  <si>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</si>
  <si>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</si>
  <si>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</si>
  <si>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</si>
  <si>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</si>
  <si>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</si>
  <si>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</si>
  <si>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</si>
  <si>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</si>
  <si>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</si>
  <si>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</si>
  <si>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</si>
  <si>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</si>
  <si>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</si>
  <si>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</si>
  <si>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</si>
  <si>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</si>
  <si>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</si>
  <si>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</si>
  <si>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</si>
  <si>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</si>
  <si>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</si>
  <si>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</si>
  <si>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</si>
  <si>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</si>
  <si>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</si>
  <si>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</si>
  <si>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</si>
  <si>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</si>
  <si>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</si>
  <si>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</si>
  <si>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</si>
  <si>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</si>
  <si>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</si>
  <si>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</si>
  <si>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</si>
  <si>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</si>
  <si>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</si>
  <si>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</si>
  <si>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</si>
  <si>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</si>
  <si>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</si>
  <si>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</si>
  <si>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</si>
  <si>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</si>
  <si>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</si>
  <si>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</si>
  <si>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</si>
  <si>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</si>
  <si>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</si>
  <si>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</si>
  <si>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</si>
  <si>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</si>
  <si>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</si>
  <si>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</si>
  <si>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</si>
  <si>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</si>
  <si>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</si>
  <si>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</si>
  <si>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</si>
  <si>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</si>
  <si>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</si>
  <si>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</si>
  <si>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</si>
  <si>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</si>
  <si>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</si>
  <si>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</si>
  <si>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</si>
  <si>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</si>
  <si>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</si>
  <si>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</si>
  <si>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</si>
  <si>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</si>
  <si>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</si>
  <si>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</si>
  <si>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</si>
  <si>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</si>
  <si>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</si>
  <si>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</si>
  <si>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</si>
  <si>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</si>
  <si>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</si>
  <si>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</si>
  <si>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</si>
  <si>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</si>
  <si>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</si>
  <si>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</si>
  <si>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</si>
  <si>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</si>
  <si>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</si>
  <si>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</si>
  <si>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</si>
  <si>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</si>
  <si>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</si>
  <si>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</si>
  <si>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</si>
  <si>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</si>
  <si>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</si>
  <si>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</si>
  <si>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</si>
  <si>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</si>
  <si>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</si>
  <si>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</si>
  <si>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</si>
  <si>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</si>
  <si>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</si>
  <si>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</si>
  <si>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</si>
  <si>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</si>
  <si>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</si>
  <si>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</si>
  <si>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</si>
  <si>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</si>
  <si>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</si>
  <si>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</si>
  <si>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</si>
  <si>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</si>
  <si>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</si>
  <si>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</si>
  <si>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</si>
  <si>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</si>
  <si>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</si>
  <si>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</si>
  <si>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</si>
  <si>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</si>
  <si>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</si>
  <si>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</si>
  <si>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</si>
  <si>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</si>
  <si>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</si>
  <si>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</si>
  <si>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</si>
  <si>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</si>
  <si>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</si>
  <si>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</si>
  <si>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</si>
  <si>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</si>
  <si>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</si>
  <si>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</si>
  <si>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</si>
  <si>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</si>
  <si>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</si>
  <si>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</si>
  <si>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</si>
  <si>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</si>
  <si>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</si>
  <si>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</si>
  <si>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</si>
  <si>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</si>
  <si>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</si>
  <si>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</si>
  <si>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</si>
  <si>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</si>
  <si>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</si>
  <si>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</si>
  <si>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</si>
  <si>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</si>
  <si>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</si>
  <si>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</si>
  <si>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</si>
  <si>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</si>
  <si>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</si>
  <si>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</si>
  <si>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</si>
  <si>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</si>
  <si>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</si>
  <si>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</si>
  <si>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</si>
  <si>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</si>
  <si>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</si>
  <si>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</si>
  <si>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</si>
  <si>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</si>
  <si>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</si>
  <si>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</si>
  <si>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</si>
  <si>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</si>
  <si>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</si>
  <si>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</si>
  <si>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</si>
  <si>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</si>
  <si>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</si>
  <si>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</si>
  <si>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</si>
  <si>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</si>
  <si>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</si>
  <si>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</si>
  <si>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</si>
  <si>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</si>
  <si>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</si>
  <si>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</si>
  <si>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</si>
  <si>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</si>
  <si>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</si>
  <si>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</si>
  <si>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</si>
  <si>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</si>
  <si>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</si>
  <si>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</si>
  <si>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</si>
  <si>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</si>
  <si>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</si>
  <si>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</si>
  <si>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</si>
  <si>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</si>
  <si>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</si>
  <si>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</si>
  <si>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</si>
  <si>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</si>
  <si>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</si>
  <si>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</si>
  <si>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</si>
  <si>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</si>
  <si>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</si>
  <si>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</si>
  <si>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</si>
  <si>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</si>
  <si>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</si>
  <si>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</si>
  <si>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</si>
  <si>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</si>
  <si>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</si>
  <si>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</si>
  <si>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</si>
  <si>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</si>
  <si>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</si>
  <si>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</si>
  <si>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</si>
  <si>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</si>
  <si>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</si>
  <si>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</si>
  <si>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</si>
  <si>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</si>
  <si>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</si>
  <si>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</si>
  <si>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</si>
  <si>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</si>
  <si>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</si>
  <si>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</si>
  <si>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</si>
  <si>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</si>
  <si>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</si>
  <si>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</si>
  <si>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</si>
  <si>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</si>
  <si>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</si>
  <si>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</si>
  <si>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</si>
  <si>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</si>
  <si>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</si>
  <si>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</si>
  <si>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</si>
  <si>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</si>
  <si>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</si>
  <si>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</si>
  <si>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</si>
  <si>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</si>
  <si>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</si>
  <si>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</si>
  <si>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</si>
  <si>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</si>
  <si>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</si>
  <si>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</si>
  <si>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</si>
  <si>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</si>
  <si>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</si>
  <si>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</si>
  <si>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</si>
  <si>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</si>
  <si>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</si>
  <si>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</si>
  <si>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</si>
  <si>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</si>
  <si>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</si>
  <si>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</si>
  <si>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</si>
  <si>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</si>
  <si>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</si>
  <si>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</si>
  <si>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</si>
  <si>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</si>
  <si>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</si>
  <si>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</si>
  <si>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</si>
  <si>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</si>
  <si>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</si>
  <si>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</si>
  <si>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</si>
  <si>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</si>
  <si>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</si>
  <si>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</si>
  <si>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</si>
  <si>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</si>
  <si>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</si>
  <si>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</si>
  <si>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</si>
  <si>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</si>
  <si>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</si>
  <si>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</si>
  <si>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</si>
  <si>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</si>
  <si>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</si>
  <si>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</si>
  <si>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</si>
  <si>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</si>
  <si>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</si>
  <si>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</si>
  <si>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</si>
  <si>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</si>
  <si>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</si>
  <si>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</si>
  <si>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</si>
  <si>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</si>
  <si>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</si>
  <si>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</si>
  <si>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</si>
  <si>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</si>
  <si>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</si>
  <si>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</si>
  <si>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</si>
  <si>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</si>
  <si>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</si>
  <si>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</si>
  <si>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</si>
  <si>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</si>
  <si>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</si>
  <si>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</si>
  <si>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</si>
  <si>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</si>
  <si>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</si>
  <si>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</si>
  <si>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</si>
  <si>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</si>
  <si>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</si>
  <si>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</si>
  <si>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</si>
  <si>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</si>
  <si>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</si>
  <si>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</si>
  <si>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</si>
  <si>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</si>
  <si>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</si>
  <si>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</si>
  <si>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</si>
  <si>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</si>
  <si>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</si>
  <si>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</si>
  <si>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</si>
  <si>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</si>
  <si>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</si>
  <si>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</si>
  <si>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</si>
  <si>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</si>
  <si>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</si>
  <si>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</si>
  <si>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</si>
  <si>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</si>
  <si>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</si>
  <si>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</si>
  <si>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</si>
  <si>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</si>
  <si>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</si>
  <si>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</si>
  <si>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</si>
  <si>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</si>
  <si>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</si>
  <si>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</si>
  <si>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</si>
  <si>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</si>
  <si>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</si>
  <si>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</si>
  <si>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</si>
  <si>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</si>
  <si>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</si>
  <si>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</si>
  <si>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</si>
  <si>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</si>
  <si>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</si>
  <si>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</si>
  <si>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</si>
  <si>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</si>
  <si>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</si>
  <si>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</si>
  <si>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</si>
  <si>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</si>
  <si>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</si>
  <si>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</si>
  <si>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</si>
  <si>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</si>
  <si>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</si>
  <si>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</si>
  <si>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</si>
  <si>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</si>
  <si>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</si>
  <si>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</si>
  <si>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</si>
  <si>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</si>
  <si>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</si>
  <si>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</si>
  <si>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</si>
  <si>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</si>
  <si>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</si>
  <si>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</si>
  <si>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</si>
  <si>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</si>
  <si>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</si>
  <si>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</si>
  <si>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</si>
  <si>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</si>
  <si>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</si>
  <si>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</si>
  <si>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</si>
  <si>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</si>
  <si>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</si>
  <si>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</si>
  <si>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</si>
  <si>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</si>
  <si>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</si>
  <si>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</si>
  <si>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</si>
  <si>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</si>
  <si>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</si>
  <si>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</si>
  <si>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</si>
  <si>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</si>
  <si>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</si>
  <si>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</si>
  <si>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</si>
  <si>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</si>
  <si>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</si>
  <si>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</si>
  <si>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</si>
  <si>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</si>
  <si>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</si>
  <si>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</si>
  <si>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</si>
  <si>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</si>
  <si>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</si>
  <si>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</si>
  <si>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</si>
  <si>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</si>
  <si>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</si>
  <si>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</si>
  <si>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</si>
  <si>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</si>
  <si>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</si>
  <si>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</si>
  <si>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</si>
  <si>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</si>
  <si>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</si>
  <si>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</si>
  <si>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</si>
  <si>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</si>
  <si>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</si>
  <si>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</si>
  <si>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</si>
  <si>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</si>
  <si>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</si>
  <si>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</si>
  <si>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</si>
  <si>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</si>
  <si>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</si>
  <si>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</si>
  <si>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</si>
  <si>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</si>
  <si>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</si>
  <si>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</si>
  <si>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</si>
  <si>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</si>
  <si>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</si>
  <si>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</si>
  <si>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</si>
  <si>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</si>
  <si>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</si>
  <si>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</si>
  <si>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</si>
  <si>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</si>
  <si>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</si>
  <si>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</si>
  <si>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</si>
  <si>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</si>
  <si>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</si>
  <si>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</si>
  <si>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</si>
  <si>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</si>
  <si>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</si>
  <si>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</si>
  <si>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</si>
  <si>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</si>
  <si>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</si>
  <si>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</si>
  <si>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</si>
  <si>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</si>
  <si>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</si>
  <si>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</si>
  <si>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</si>
  <si>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</si>
  <si>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</si>
  <si>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</si>
  <si>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</si>
  <si>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</si>
  <si>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</si>
  <si>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</si>
  <si>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</si>
  <si>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</si>
  <si>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</si>
  <si>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</si>
  <si>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</si>
  <si>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</si>
  <si>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</si>
  <si>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</si>
  <si>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</si>
  <si>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</si>
  <si>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</si>
  <si>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</si>
  <si>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</si>
  <si>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</si>
  <si>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</si>
  <si>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</si>
  <si>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</si>
  <si>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</si>
  <si>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</si>
  <si>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</si>
  <si>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</si>
  <si>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</si>
  <si>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</si>
  <si>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</si>
  <si>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</si>
  <si>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</si>
  <si>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</si>
  <si>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</si>
  <si>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</si>
  <si>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</si>
  <si>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</si>
  <si>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</si>
  <si>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</si>
  <si>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</si>
  <si>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</si>
  <si>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</si>
  <si>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</si>
  <si>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</si>
  <si>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</si>
  <si>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</si>
  <si>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</si>
  <si>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</si>
  <si>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</si>
  <si>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</si>
  <si>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</si>
  <si>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</si>
  <si>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</si>
  <si>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</si>
  <si>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</si>
  <si>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</si>
  <si>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</si>
  <si>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</si>
  <si>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</si>
  <si>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</si>
  <si>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</si>
  <si>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</si>
  <si>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</si>
  <si>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</si>
  <si>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</si>
  <si>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</si>
  <si>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</si>
  <si>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</si>
  <si>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</si>
  <si>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</si>
  <si>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</si>
  <si>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</si>
  <si>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</si>
  <si>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</si>
  <si>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</si>
  <si>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</si>
  <si>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</si>
  <si>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</si>
  <si>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</si>
  <si>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</si>
  <si>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</si>
  <si>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</si>
  <si>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</si>
  <si>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</si>
  <si>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</si>
  <si>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</si>
  <si>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</si>
  <si>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</si>
  <si>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</si>
  <si>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</si>
  <si>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</si>
  <si>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</si>
  <si>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</si>
  <si>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</si>
  <si>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</si>
  <si>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</si>
  <si>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</si>
  <si>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</si>
  <si>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</si>
  <si>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</si>
  <si>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</si>
  <si>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</si>
  <si>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</si>
  <si>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</si>
  <si>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</si>
  <si>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</si>
  <si>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</si>
  <si>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</si>
  <si>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</si>
  <si>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</si>
  <si>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</si>
  <si>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</si>
  <si>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</si>
  <si>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</si>
  <si>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</si>
  <si>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</si>
  <si>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</si>
  <si>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</si>
  <si>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</si>
  <si>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</si>
  <si>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</si>
  <si>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</si>
  <si>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</si>
  <si>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</si>
  <si>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</si>
  <si>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</si>
  <si>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</si>
  <si>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</si>
  <si>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</si>
  <si>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</si>
  <si>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</si>
  <si>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</si>
  <si>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</si>
  <si>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</si>
  <si>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</si>
  <si>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</si>
  <si>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</si>
  <si>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</si>
  <si>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</si>
  <si>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</si>
  <si>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</si>
  <si>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</si>
  <si>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</si>
  <si>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</si>
  <si>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</si>
  <si>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</si>
  <si>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</si>
  <si>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</si>
  <si>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</si>
  <si>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</si>
  <si>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</si>
  <si>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</si>
  <si>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</si>
  <si>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</si>
  <si>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</si>
  <si>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</si>
  <si>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</si>
  <si>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</si>
  <si>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</si>
  <si>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</si>
  <si>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</si>
  <si>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</si>
  <si>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</si>
  <si>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</si>
  <si>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</si>
  <si>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</si>
  <si>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</si>
  <si>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</si>
  <si>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</si>
  <si>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</si>
  <si>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</si>
  <si>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</si>
  <si>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</si>
  <si>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</si>
  <si>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</si>
  <si>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</si>
  <si>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</si>
  <si>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</si>
  <si>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</si>
  <si>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</si>
  <si>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</si>
  <si>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</si>
  <si>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</si>
  <si>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</si>
  <si>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</si>
  <si>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</si>
  <si>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</si>
  <si>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</si>
  <si>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</si>
  <si>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</si>
  <si>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</si>
  <si>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</si>
  <si>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</si>
  <si>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</si>
  <si>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</si>
  <si>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</si>
  <si>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</si>
  <si>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</si>
  <si>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</si>
  <si>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</si>
  <si>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</si>
  <si>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</si>
  <si>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</si>
  <si>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</si>
  <si>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</si>
  <si>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</si>
  <si>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</si>
  <si>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</si>
  <si>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</si>
  <si>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</si>
  <si>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</si>
  <si>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</si>
  <si>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</si>
  <si>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</si>
  <si>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</si>
  <si>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</si>
  <si>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</si>
  <si>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</si>
  <si>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</si>
  <si>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</si>
  <si>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</si>
  <si>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</si>
  <si>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</si>
  <si>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</si>
  <si>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</si>
  <si>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</si>
  <si>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</si>
  <si>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</si>
  <si>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</si>
  <si>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</si>
  <si>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</si>
  <si>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</si>
  <si>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</si>
  <si>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</si>
  <si>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</si>
  <si>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</si>
  <si>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</si>
  <si>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</si>
  <si>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</si>
  <si>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</si>
  <si>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</si>
  <si>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</si>
  <si>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</si>
  <si>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</si>
  <si>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</si>
  <si>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</si>
  <si>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</si>
  <si>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</si>
  <si>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</si>
  <si>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</si>
  <si>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</si>
  <si>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</si>
  <si>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</si>
  <si>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</si>
  <si>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</si>
  <si>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</si>
  <si>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</si>
  <si>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</si>
  <si>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</si>
  <si>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</si>
  <si>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</si>
  <si>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</si>
  <si>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</si>
  <si>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</si>
  <si>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</si>
  <si>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</si>
  <si>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</si>
  <si>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</si>
  <si>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</si>
  <si>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</si>
  <si>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</si>
  <si>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</si>
  <si>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</si>
  <si>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</si>
  <si>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</si>
  <si>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</si>
  <si>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</si>
  <si>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</si>
  <si>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</si>
  <si>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</si>
  <si>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</si>
  <si>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</si>
  <si>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</si>
  <si>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</si>
  <si>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</si>
  <si>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</si>
  <si>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</si>
  <si>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</si>
  <si>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</si>
  <si>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</si>
  <si>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</si>
  <si>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</si>
  <si>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</si>
  <si>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</si>
  <si>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</si>
  <si>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</si>
  <si>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</si>
  <si>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</si>
  <si>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</si>
  <si>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</si>
  <si>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</si>
  <si>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</si>
  <si>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</si>
  <si>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</si>
  <si>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</si>
  <si>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</si>
  <si>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</si>
  <si>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</si>
  <si>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</si>
  <si>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</si>
  <si>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</si>
  <si>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</si>
  <si>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</si>
  <si>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</si>
  <si>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</si>
  <si>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</si>
  <si>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</si>
  <si>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</si>
  <si>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</si>
  <si>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</si>
  <si>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</si>
  <si>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</si>
  <si>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</si>
  <si>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</si>
  <si>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</si>
  <si>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</si>
  <si>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</si>
  <si>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</si>
  <si>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</si>
  <si>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</si>
  <si>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</si>
  <si>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</si>
  <si>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</si>
  <si>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</si>
  <si>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</si>
  <si>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</si>
  <si>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</si>
  <si>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</si>
  <si>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</si>
  <si>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</si>
  <si>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</si>
  <si>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</si>
  <si>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</si>
  <si>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</si>
  <si>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</si>
  <si>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</si>
  <si>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</si>
  <si>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</si>
  <si>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</si>
  <si>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</si>
  <si>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</si>
  <si>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</si>
  <si>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</si>
  <si>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</si>
  <si>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</si>
  <si>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</si>
  <si>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</si>
  <si>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</si>
  <si>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</si>
  <si>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</si>
  <si>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</si>
  <si>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</si>
  <si>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</si>
  <si>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</si>
  <si>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</si>
  <si>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</si>
  <si>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</si>
  <si>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</si>
  <si>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</si>
  <si>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</si>
  <si>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</si>
  <si>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</si>
  <si>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</si>
  <si>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</si>
  <si>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</si>
  <si>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</si>
  <si>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</si>
  <si>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</si>
  <si>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</si>
  <si>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</si>
  <si>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</si>
  <si>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</si>
  <si>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</si>
  <si>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</si>
  <si>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</si>
  <si>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</si>
  <si>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</si>
  <si>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</si>
  <si>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</si>
  <si>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</si>
  <si>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</si>
  <si>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</si>
  <si>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</si>
  <si>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</si>
  <si>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</si>
  <si>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</si>
  <si>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</si>
  <si>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</si>
  <si>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</si>
  <si>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</si>
  <si>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</si>
  <si>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</si>
  <si>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</si>
  <si>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</si>
  <si>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</si>
  <si>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</si>
  <si>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</si>
  <si>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</si>
  <si>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</si>
  <si>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</si>
  <si>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</si>
  <si>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</si>
  <si>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</si>
  <si>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</si>
  <si>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</si>
  <si>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</si>
  <si>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</si>
  <si>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</si>
  <si>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</si>
  <si>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</si>
  <si>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</si>
  <si>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</si>
  <si>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</si>
  <si>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</si>
  <si>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</si>
  <si>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</si>
  <si>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</si>
  <si>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</si>
  <si>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</si>
  <si>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</si>
  <si>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</si>
  <si>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</si>
  <si>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</si>
  <si>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</si>
  <si>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</si>
  <si>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</si>
  <si>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</si>
  <si>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</si>
  <si>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</si>
  <si>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</si>
  <si>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</si>
  <si>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</si>
  <si>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</si>
  <si>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</si>
  <si>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</si>
  <si>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</si>
  <si>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</si>
  <si>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</si>
  <si>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</si>
  <si>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</si>
  <si>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</si>
  <si>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</si>
  <si>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</si>
  <si>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</si>
  <si>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</si>
  <si>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</si>
  <si>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</si>
  <si>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</si>
  <si>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</si>
  <si>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</si>
  <si>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</si>
  <si>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</si>
  <si>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</si>
  <si>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</si>
  <si>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</si>
  <si>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</si>
  <si>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</si>
  <si>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</si>
  <si>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</si>
  <si>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</si>
  <si>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</si>
  <si>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</si>
  <si>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</si>
  <si>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</si>
  <si>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</si>
  <si>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</si>
  <si>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</si>
  <si>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</si>
  <si>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</si>
  <si>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</si>
  <si>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</si>
  <si>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</si>
  <si>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</si>
  <si>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</si>
  <si>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</si>
  <si>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</si>
  <si>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</si>
  <si>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</si>
  <si>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</si>
  <si>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</si>
  <si>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</si>
  <si>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</si>
  <si>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</si>
  <si>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</si>
  <si>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</si>
  <si>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</si>
  <si>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</si>
  <si>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</si>
  <si>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</si>
  <si>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</si>
  <si>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</si>
  <si>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</si>
  <si>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</si>
  <si>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</si>
  <si>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</si>
  <si>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</si>
  <si>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</si>
  <si>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</si>
  <si>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</si>
  <si>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</si>
  <si>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</si>
  <si>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</si>
  <si>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</si>
  <si>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</si>
  <si>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</si>
  <si>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</si>
  <si>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</si>
  <si>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</si>
  <si>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</si>
  <si>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</si>
  <si>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</si>
  <si>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</si>
  <si>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</si>
  <si>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</si>
  <si>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</si>
  <si>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</si>
  <si>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</si>
  <si>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</si>
  <si>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</si>
  <si>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</si>
  <si>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</si>
  <si>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</si>
  <si>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</si>
  <si>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</si>
  <si>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</si>
  <si>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</si>
  <si>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</si>
  <si>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</si>
  <si>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</si>
  <si>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</si>
  <si>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</si>
  <si>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</si>
  <si>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</si>
  <si>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</si>
  <si>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</si>
  <si>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</si>
  <si>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</si>
  <si>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</si>
  <si>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</si>
  <si>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</si>
  <si>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</si>
  <si>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</si>
  <si>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</si>
  <si>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</si>
  <si>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</si>
  <si>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</si>
  <si>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</si>
  <si>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</si>
  <si>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</si>
  <si>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</si>
  <si>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</si>
  <si>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</si>
  <si>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</si>
  <si>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</si>
  <si>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</si>
  <si>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</si>
  <si>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</si>
  <si>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</si>
  <si>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</si>
  <si>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</si>
  <si>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</si>
  <si>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</si>
  <si>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</si>
  <si>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</si>
  <si>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</si>
  <si>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</si>
  <si>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</si>
  <si>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</si>
  <si>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</si>
  <si>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</si>
  <si>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</si>
  <si>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</si>
  <si>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</si>
  <si>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</si>
  <si>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</si>
  <si>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</si>
  <si>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</si>
  <si>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</si>
  <si>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</si>
  <si>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</si>
  <si>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</si>
  <si>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</si>
  <si>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</si>
  <si>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</si>
  <si>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</si>
  <si>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</si>
  <si>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</si>
  <si>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</si>
  <si>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</si>
  <si>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</si>
  <si>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</si>
  <si>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</si>
  <si>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</si>
  <si>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</si>
  <si>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</si>
  <si>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</si>
  <si>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</si>
  <si>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</si>
  <si>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</si>
  <si>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</si>
  <si>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</si>
  <si>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</si>
  <si>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</si>
  <si>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</si>
  <si>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</si>
  <si>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</si>
  <si>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</si>
  <si>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</si>
  <si>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</si>
  <si>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</si>
  <si>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</si>
  <si>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</si>
  <si>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</si>
  <si>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</si>
  <si>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</si>
  <si>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</si>
  <si>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</si>
  <si>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</si>
  <si>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</si>
  <si>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</si>
  <si>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</si>
  <si>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</si>
  <si>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</si>
  <si>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</si>
  <si>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</si>
  <si>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</si>
  <si>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</si>
  <si>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</si>
  <si>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</si>
  <si>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</si>
  <si>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</si>
  <si>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</si>
  <si>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</si>
  <si>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</si>
  <si>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</si>
  <si>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</si>
  <si>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</si>
  <si>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</si>
  <si>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</si>
  <si>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</si>
  <si>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</si>
  <si>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</si>
  <si>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</si>
  <si>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</si>
  <si>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</si>
  <si>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</si>
  <si>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</si>
  <si>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</si>
  <si>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</si>
  <si>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</si>
  <si>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</si>
  <si>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</si>
  <si>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</si>
  <si>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</si>
  <si>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</si>
  <si>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</si>
  <si>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</si>
  <si>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</si>
  <si>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</si>
  <si>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</si>
  <si>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</si>
  <si>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</si>
  <si>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</si>
  <si>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</si>
  <si>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</si>
  <si>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</si>
  <si>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</si>
  <si>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</si>
  <si>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</si>
  <si>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</si>
  <si>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</si>
  <si>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</si>
  <si>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</si>
  <si>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</si>
  <si>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</si>
  <si>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</si>
  <si>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</si>
  <si>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</si>
  <si>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</si>
  <si>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</si>
  <si>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</si>
  <si>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</si>
  <si>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</si>
  <si>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</si>
  <si>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</si>
  <si>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</si>
  <si>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</si>
  <si>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</si>
  <si>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</si>
  <si>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</si>
  <si>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</si>
  <si>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</si>
  <si>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</si>
  <si>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</si>
  <si>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</si>
  <si>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</si>
  <si>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</si>
  <si>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</si>
  <si>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</si>
  <si>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</si>
  <si>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</si>
  <si>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</si>
  <si>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</si>
  <si>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</si>
  <si>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</si>
  <si>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</si>
  <si>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</si>
  <si>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</si>
  <si>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</si>
  <si>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</si>
  <si>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</si>
  <si>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</si>
  <si>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</si>
  <si>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</si>
  <si>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</si>
  <si>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</si>
  <si>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</si>
  <si>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</si>
  <si>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</si>
  <si>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</si>
  <si>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</si>
  <si>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</si>
  <si>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</si>
  <si>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</si>
  <si>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</si>
  <si>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</si>
  <si>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</si>
  <si>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</si>
  <si>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</si>
  <si>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</si>
  <si>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</si>
  <si>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</si>
  <si>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</si>
  <si>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</si>
  <si>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</si>
  <si>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</si>
  <si>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</si>
  <si>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</si>
  <si>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</si>
  <si>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</si>
  <si>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</si>
  <si>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</si>
  <si>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</si>
  <si>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</si>
  <si>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</si>
  <si>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</si>
  <si>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</si>
  <si>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</si>
  <si>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</si>
  <si>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</si>
  <si>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</si>
  <si>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</si>
  <si>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</si>
  <si>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</si>
  <si>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</si>
  <si>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</si>
  <si>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</si>
  <si>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</si>
  <si>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</si>
  <si>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</si>
  <si>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</si>
  <si>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</si>
  <si>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</si>
  <si>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</si>
  <si>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</si>
  <si>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</si>
  <si>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</si>
  <si>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</si>
  <si>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</si>
  <si>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</si>
  <si>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</si>
  <si>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</si>
  <si>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</si>
  <si>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</si>
  <si>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</si>
  <si>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</si>
  <si>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</si>
  <si>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</si>
  <si>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</si>
  <si>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</si>
  <si>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</si>
  <si>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</si>
  <si>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</si>
  <si>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</si>
  <si>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</si>
  <si>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</si>
  <si>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</si>
  <si>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</si>
  <si>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</si>
  <si>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</si>
  <si>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</si>
  <si>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</si>
  <si>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</si>
  <si>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</si>
  <si>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</si>
  <si>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</si>
  <si>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</si>
  <si>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</si>
  <si>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</si>
  <si>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</si>
  <si>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</si>
  <si>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</si>
  <si>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</si>
  <si>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</si>
  <si>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</si>
  <si>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</si>
  <si>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</si>
  <si>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</si>
  <si>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</si>
  <si>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</si>
  <si>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</si>
  <si>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</si>
  <si>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</si>
  <si>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</si>
  <si>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</si>
  <si>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</si>
  <si>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</si>
  <si>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</si>
  <si>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</si>
  <si>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</si>
  <si>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</si>
  <si>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</si>
  <si>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</si>
  <si>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</si>
  <si>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</si>
  <si>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</si>
  <si>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</si>
  <si>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</si>
  <si>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</si>
  <si>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</si>
  <si>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</si>
  <si>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</si>
  <si>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</si>
  <si>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</si>
  <si>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</si>
  <si>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</si>
  <si>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</si>
  <si>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</si>
  <si>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</si>
  <si>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</si>
  <si>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</si>
  <si>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</si>
  <si>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</si>
  <si>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</si>
  <si>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</si>
  <si>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</si>
  <si>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</si>
  <si>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</si>
  <si>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</si>
  <si>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</si>
  <si>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</si>
  <si>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</si>
  <si>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</si>
  <si>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</si>
  <si>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</si>
  <si>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</si>
  <si>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</si>
  <si>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</si>
  <si>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</si>
  <si>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</si>
  <si>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</si>
  <si>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</si>
  <si>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</si>
  <si>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</si>
  <si>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</si>
  <si>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</si>
  <si>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</si>
  <si>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</si>
  <si>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</si>
  <si>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</si>
  <si>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</si>
  <si>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</si>
  <si>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</si>
  <si>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</si>
  <si>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</si>
  <si>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</si>
  <si>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</si>
  <si>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</si>
  <si>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</si>
  <si>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</si>
  <si>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</si>
  <si>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</si>
  <si>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</si>
  <si>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</si>
  <si>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</si>
  <si>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</si>
  <si>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</si>
  <si>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</si>
  <si>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</si>
  <si>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</si>
  <si>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</si>
  <si>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</si>
  <si>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</si>
  <si>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</si>
  <si>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</si>
  <si>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</si>
  <si>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</si>
  <si>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</si>
  <si>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</si>
  <si>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</si>
  <si>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</si>
  <si>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</si>
  <si>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</si>
  <si>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</si>
  <si>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</si>
  <si>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</si>
  <si>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</si>
  <si>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</si>
  <si>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</si>
  <si>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</si>
  <si>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</si>
  <si>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</si>
  <si>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</si>
  <si>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</si>
  <si>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</si>
  <si>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</si>
  <si>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</si>
  <si>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</si>
  <si>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</si>
  <si>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</si>
  <si>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</si>
  <si>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</si>
  <si>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</si>
  <si>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</si>
  <si>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</si>
  <si>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</si>
  <si>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</si>
  <si>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</si>
  <si>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</si>
  <si>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</si>
  <si>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</si>
  <si>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</si>
  <si>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</si>
  <si>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</si>
  <si>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</si>
  <si>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</si>
  <si>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</si>
  <si>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</si>
  <si>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</si>
  <si>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</si>
  <si>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</si>
  <si>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</si>
  <si>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</si>
  <si>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</si>
  <si>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</si>
  <si>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</si>
  <si>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</si>
  <si>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</si>
  <si>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</si>
  <si>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</si>
  <si>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</si>
  <si>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</si>
  <si>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</si>
  <si>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</si>
  <si>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</si>
  <si>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</si>
  <si>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</si>
  <si>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</si>
  <si>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</si>
  <si>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</si>
  <si>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</si>
  <si>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</si>
  <si>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</si>
  <si>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</si>
  <si>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</si>
  <si>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</si>
  <si>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</si>
  <si>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</si>
  <si>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</si>
  <si>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</si>
  <si>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</si>
  <si>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</si>
  <si>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</si>
  <si>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</si>
  <si>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</si>
  <si>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</si>
  <si>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</si>
  <si>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</si>
  <si>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</si>
  <si>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</si>
  <si>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</si>
  <si>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</si>
  <si>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</si>
  <si>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</si>
  <si>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</si>
  <si>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</si>
  <si>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</si>
  <si>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</si>
  <si>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</si>
  <si>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</si>
  <si>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</si>
  <si>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</si>
  <si>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</si>
  <si>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</si>
  <si>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</si>
  <si>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</si>
  <si>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</si>
  <si>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</si>
  <si>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</si>
  <si>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</si>
  <si>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</si>
  <si>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</si>
  <si>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</si>
  <si>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</si>
  <si>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</si>
  <si>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</si>
  <si>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</si>
  <si>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</si>
  <si>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</si>
  <si>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</si>
  <si>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</si>
  <si>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</si>
  <si>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</si>
  <si>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</si>
  <si>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</si>
  <si>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</si>
  <si>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</si>
  <si>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</si>
  <si>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</si>
  <si>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</si>
  <si>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</si>
  <si>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</si>
  <si>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</si>
  <si>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</si>
  <si>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</si>
  <si>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</si>
  <si>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</si>
  <si>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</si>
  <si>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</si>
  <si>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</si>
  <si>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</si>
  <si>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</si>
  <si>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</si>
  <si>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</si>
  <si>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</si>
  <si>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</si>
  <si>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</si>
  <si>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</si>
  <si>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</si>
  <si>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</si>
  <si>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</si>
  <si>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</si>
  <si>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</si>
  <si>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</si>
  <si>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</si>
  <si>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</si>
  <si>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</si>
  <si>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</si>
  <si>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</si>
  <si>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</si>
  <si>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</si>
  <si>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</si>
  <si>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</si>
  <si>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</si>
  <si>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</si>
  <si>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</si>
  <si>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</si>
  <si>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</si>
  <si>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</si>
  <si>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</si>
  <si>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</si>
  <si>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</si>
  <si>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</si>
  <si>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</si>
  <si>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</si>
  <si>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</si>
  <si>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</si>
  <si>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</si>
  <si>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</si>
  <si>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</si>
  <si>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</si>
  <si>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</si>
  <si>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</si>
  <si>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</si>
  <si>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</si>
  <si>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</si>
  <si>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</si>
  <si>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</si>
  <si>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</si>
  <si>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</si>
  <si>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</si>
  <si>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</si>
  <si>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</si>
  <si>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</si>
  <si>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</si>
  <si>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</si>
  <si>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</si>
  <si>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</si>
  <si>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</si>
  <si>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</si>
  <si>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</si>
  <si>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</si>
  <si>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</si>
  <si>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</si>
  <si>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</si>
  <si>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</si>
  <si>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</si>
  <si>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</si>
  <si>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</si>
  <si>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</si>
  <si>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</si>
  <si>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</si>
  <si>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</si>
  <si>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</si>
  <si>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</si>
  <si>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</si>
  <si>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</si>
  <si>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</si>
  <si>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</si>
  <si>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</si>
  <si>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</si>
  <si>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</si>
  <si>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</si>
  <si>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</si>
  <si>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</si>
  <si>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</si>
  <si>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</si>
  <si>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</si>
  <si>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</si>
  <si>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</si>
  <si>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</si>
  <si>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</si>
  <si>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</si>
  <si>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</si>
  <si>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</si>
  <si>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</si>
  <si>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</si>
  <si>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</si>
  <si>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</si>
  <si>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</si>
  <si>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</si>
  <si>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</si>
  <si>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</si>
  <si>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</si>
  <si>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</si>
  <si>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</si>
  <si>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</si>
  <si>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</si>
  <si>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</si>
  <si>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</si>
  <si>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</si>
  <si>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</si>
  <si>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</si>
  <si>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</si>
  <si>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</si>
  <si>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</si>
  <si>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</si>
  <si>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</si>
  <si>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</si>
  <si>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</si>
  <si>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</si>
  <si>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</si>
  <si>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</si>
  <si>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</si>
  <si>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</si>
  <si>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</si>
  <si>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</si>
  <si>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</si>
  <si>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</si>
  <si>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</si>
  <si>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</si>
  <si>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</si>
  <si>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</si>
  <si>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</si>
  <si>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</si>
  <si>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</si>
  <si>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</si>
  <si>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</si>
  <si>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</si>
  <si>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</si>
  <si>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</si>
  <si>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</si>
  <si>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</si>
  <si>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</si>
  <si>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</si>
  <si>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</si>
  <si>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</si>
  <si>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</si>
  <si>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</si>
  <si>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</si>
  <si>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</si>
  <si>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</si>
  <si>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</si>
  <si>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</si>
  <si>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</si>
  <si>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</si>
  <si>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</si>
  <si>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</si>
  <si>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</si>
  <si>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</si>
  <si>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</si>
  <si>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</si>
  <si>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</si>
  <si>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</si>
  <si>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</si>
  <si>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</si>
  <si>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</si>
  <si>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</si>
  <si>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</si>
  <si>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</si>
  <si>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</si>
  <si>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</si>
  <si>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</si>
  <si>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</si>
  <si>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</si>
  <si>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</si>
  <si>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</si>
  <si>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</si>
  <si>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</si>
  <si>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</si>
  <si>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</si>
  <si>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</si>
  <si>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</si>
  <si>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</si>
  <si>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</si>
  <si>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</si>
  <si>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</si>
  <si>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</si>
  <si>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</si>
  <si>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</si>
  <si>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</si>
  <si>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</si>
  <si>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</si>
  <si>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</si>
  <si>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</si>
  <si>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</si>
  <si>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</si>
  <si>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</si>
  <si>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</si>
  <si>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</si>
  <si>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</si>
  <si>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</si>
  <si>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</si>
  <si>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</si>
  <si>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</si>
  <si>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</si>
  <si>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</si>
  <si>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</si>
  <si>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</si>
  <si>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</si>
  <si>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</si>
  <si>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</si>
  <si>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</si>
  <si>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</si>
  <si>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</si>
  <si>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</si>
  <si>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</si>
  <si>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</si>
  <si>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</si>
  <si>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</si>
  <si>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</si>
  <si>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</si>
  <si>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</si>
  <si>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</si>
  <si>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</si>
  <si>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</si>
  <si>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</si>
  <si>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</si>
  <si>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</si>
  <si>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</si>
  <si>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</si>
  <si>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</si>
  <si>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</si>
  <si>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</si>
  <si>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</si>
  <si>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</si>
  <si>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</si>
  <si>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</si>
  <si>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</si>
  <si>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</si>
  <si>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</si>
  <si>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</si>
  <si>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</si>
  <si>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</si>
  <si>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</si>
  <si>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</si>
  <si>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</si>
  <si>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</si>
  <si>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</si>
  <si>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</si>
  <si>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</si>
  <si>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</si>
  <si>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</si>
  <si>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</si>
  <si>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</si>
  <si>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</si>
  <si>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</si>
  <si>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</si>
  <si>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</si>
  <si>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</si>
  <si>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</si>
  <si>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</si>
  <si>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</si>
  <si>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</si>
  <si>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</si>
  <si>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</si>
  <si>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</si>
  <si>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</si>
  <si>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</si>
  <si>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</si>
  <si>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</si>
  <si>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</si>
  <si>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</si>
  <si>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</si>
  <si>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</si>
  <si>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</si>
  <si>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</si>
  <si>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</si>
  <si>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</si>
  <si>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</si>
  <si>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</si>
  <si>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</si>
  <si>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</si>
  <si>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</si>
  <si>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</si>
  <si>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</si>
  <si>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</si>
  <si>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</si>
  <si>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</si>
  <si>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</si>
  <si>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</si>
  <si>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</si>
  <si>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</si>
  <si>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</si>
  <si>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</si>
  <si>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</si>
  <si>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</si>
  <si>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</si>
  <si>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</si>
  <si>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</si>
  <si>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</si>
  <si>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</si>
  <si>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</si>
  <si>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</si>
  <si>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</si>
  <si>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</si>
  <si>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</si>
  <si>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</si>
  <si>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</si>
  <si>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</si>
  <si>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</si>
  <si>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</si>
  <si>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</si>
  <si>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</si>
  <si>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</si>
  <si>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</si>
  <si>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</si>
  <si>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</si>
  <si>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</si>
  <si>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</si>
  <si>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</si>
  <si>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</si>
  <si>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</si>
  <si>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</si>
  <si>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</si>
  <si>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</si>
  <si>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</si>
  <si>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</si>
  <si>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</si>
  <si>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</si>
  <si>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</si>
  <si>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</si>
  <si>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</si>
  <si>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</si>
  <si>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</si>
  <si>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</si>
  <si>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</si>
  <si>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</si>
  <si>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</si>
  <si>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</si>
  <si>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</si>
  <si>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</si>
  <si>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</si>
  <si>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</si>
  <si>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</si>
  <si>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</si>
  <si>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</si>
  <si>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</si>
  <si>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</si>
  <si>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</si>
  <si>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</si>
  <si>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</si>
  <si>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</si>
  <si>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</si>
  <si>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</si>
  <si>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</si>
  <si>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</si>
  <si>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</si>
  <si>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</si>
  <si>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</si>
  <si>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</si>
  <si>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</si>
  <si>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</si>
  <si>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</si>
  <si>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</si>
  <si>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</si>
  <si>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</si>
  <si>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</si>
  <si>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</si>
  <si>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</si>
  <si>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</si>
  <si>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</si>
  <si>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</si>
  <si>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</si>
  <si>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</si>
  <si>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</si>
  <si>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</si>
  <si>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</si>
  <si>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</si>
  <si>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</si>
  <si>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</si>
  <si>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</si>
  <si>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</si>
  <si>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</si>
  <si>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</si>
  <si>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</si>
  <si>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</si>
  <si>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</si>
  <si>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</si>
  <si>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</si>
  <si>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</si>
  <si>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</si>
  <si>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</si>
  <si>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</si>
  <si>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</si>
  <si>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</si>
  <si>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</si>
  <si>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</si>
  <si>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</si>
  <si>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</si>
  <si>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</si>
  <si>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</si>
  <si>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</si>
  <si>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</si>
  <si>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</si>
  <si>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</si>
  <si>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</si>
  <si>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</si>
  <si>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</si>
  <si>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</si>
  <si>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</si>
  <si>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</si>
  <si>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</si>
  <si>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</si>
  <si>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</si>
  <si>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</si>
  <si>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</si>
  <si>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</si>
  <si>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</si>
  <si>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</si>
  <si>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</si>
  <si>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</si>
  <si>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</si>
  <si>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</si>
  <si>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</si>
  <si>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</si>
  <si>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</si>
  <si>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</si>
  <si>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</si>
  <si>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</si>
  <si>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</si>
  <si>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</si>
  <si>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</si>
  <si>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</si>
  <si>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</si>
  <si>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</si>
  <si>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</si>
  <si>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</si>
  <si>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</si>
  <si>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</si>
  <si>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</si>
  <si>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</si>
  <si>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</si>
  <si>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</si>
  <si>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</si>
  <si>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</si>
  <si>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</si>
  <si>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</si>
  <si>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</si>
  <si>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</si>
  <si>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</si>
  <si>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</si>
  <si>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</si>
  <si>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</si>
  <si>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</si>
  <si>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</si>
  <si>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</si>
  <si>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</si>
  <si>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</si>
  <si>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</si>
  <si>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</si>
  <si>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</si>
  <si>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</si>
  <si>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</si>
  <si>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</si>
  <si>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</si>
  <si>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</si>
  <si>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</si>
  <si>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</si>
  <si>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</si>
  <si>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</si>
  <si>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</si>
  <si>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</si>
  <si>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</si>
  <si>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</si>
  <si>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</si>
  <si>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</si>
  <si>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</si>
  <si>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</si>
  <si>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</si>
  <si>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</si>
  <si>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</si>
  <si>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</si>
  <si>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</si>
  <si>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</si>
  <si>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</si>
  <si>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</si>
  <si>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</si>
  <si>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</si>
  <si>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</si>
  <si>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</si>
  <si>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</si>
  <si>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</si>
  <si>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</si>
  <si>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</si>
  <si>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</si>
  <si>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</si>
  <si>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</si>
  <si>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</si>
  <si>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</si>
  <si>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</si>
  <si>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</si>
  <si>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</si>
  <si>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</si>
  <si>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</si>
  <si>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</si>
  <si>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</si>
  <si>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</si>
  <si>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</si>
  <si>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</si>
  <si>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</si>
  <si>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</si>
  <si>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</si>
  <si>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</si>
  <si>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</si>
  <si>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</si>
  <si>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</si>
  <si>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</si>
  <si>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</si>
  <si>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</si>
  <si>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</si>
  <si>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</si>
  <si>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</si>
  <si>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</si>
  <si>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</si>
  <si>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</si>
  <si>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</si>
  <si>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</si>
  <si>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</si>
  <si>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</si>
  <si>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</si>
  <si>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</si>
  <si>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</si>
  <si>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</si>
  <si>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</si>
  <si>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</si>
  <si>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</si>
  <si>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</si>
  <si>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</si>
  <si>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</si>
  <si>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</si>
  <si>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</si>
  <si>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</si>
  <si>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</si>
  <si>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</si>
  <si>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</si>
  <si>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</si>
  <si>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</si>
  <si>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</si>
  <si>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</si>
  <si>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</si>
  <si>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</si>
  <si>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</si>
  <si>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</si>
  <si>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</si>
  <si>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</si>
  <si>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</si>
  <si>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</si>
  <si>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</si>
  <si>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</si>
  <si>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</si>
  <si>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</si>
  <si>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</si>
  <si>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</si>
  <si>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</si>
  <si>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</si>
  <si>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</si>
  <si>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</si>
  <si>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</si>
  <si>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</si>
  <si>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</si>
  <si>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</si>
  <si>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</si>
  <si>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</si>
  <si>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</si>
  <si>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</si>
  <si>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</si>
  <si>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</si>
  <si>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</si>
  <si>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</si>
  <si>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</si>
  <si>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</si>
  <si>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</si>
  <si>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</si>
  <si>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</si>
  <si>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</si>
  <si>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</si>
  <si>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</si>
  <si>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</si>
  <si>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</si>
  <si>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</si>
  <si>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</si>
  <si>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</si>
  <si>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</si>
  <si>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</si>
  <si>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</si>
  <si>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</si>
  <si>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</si>
  <si>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</si>
  <si>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</si>
  <si>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</si>
  <si>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</si>
  <si>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</si>
  <si>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</si>
  <si>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</si>
  <si>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</si>
  <si>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</si>
  <si>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</si>
  <si>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</si>
  <si>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</si>
  <si>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</si>
  <si>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</si>
  <si>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</si>
  <si>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</si>
  <si>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</si>
  <si>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</si>
  <si>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</si>
  <si>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</si>
  <si>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</si>
  <si>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</si>
  <si>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</si>
  <si>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</si>
  <si>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</si>
  <si>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</si>
  <si>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</si>
  <si>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</si>
  <si>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</si>
  <si>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</si>
  <si>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</si>
  <si>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</si>
  <si>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</si>
  <si>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</si>
  <si>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</si>
  <si>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</si>
  <si>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</si>
  <si>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</si>
  <si>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</si>
  <si>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</si>
  <si>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</si>
  <si>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</si>
  <si>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</si>
  <si>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</si>
  <si>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</si>
  <si>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</si>
  <si>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</si>
  <si>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</si>
  <si>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</si>
  <si>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</si>
  <si>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</si>
  <si>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</si>
  <si>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</si>
  <si>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</si>
  <si>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</si>
  <si>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</si>
  <si>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</si>
  <si>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</si>
  <si>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</si>
  <si>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</si>
  <si>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</si>
  <si>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</si>
  <si>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</si>
  <si>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</si>
  <si>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</si>
  <si>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</si>
  <si>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</si>
  <si>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</si>
  <si>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</si>
  <si>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</si>
  <si>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</si>
  <si>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</si>
  <si>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</si>
  <si>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</si>
  <si>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</si>
  <si>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</si>
  <si>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</si>
  <si>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</si>
  <si>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</si>
  <si>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</si>
  <si>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</si>
  <si>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</si>
  <si>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</si>
  <si>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</si>
  <si>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</si>
  <si>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</si>
  <si>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</si>
  <si>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</si>
  <si>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</si>
  <si>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</si>
  <si>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</si>
  <si>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</si>
  <si>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</si>
  <si>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</si>
  <si>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</si>
  <si>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</si>
  <si>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</si>
  <si>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</si>
  <si>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</si>
  <si>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</si>
  <si>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</si>
  <si>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</si>
  <si>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</si>
  <si>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</si>
  <si>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</si>
  <si>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</si>
  <si>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</si>
  <si>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</si>
  <si>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</si>
  <si>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</si>
  <si>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</si>
  <si>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</si>
  <si>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</si>
  <si>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</si>
  <si>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</si>
  <si>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</si>
  <si>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</si>
  <si>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</si>
  <si>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</si>
  <si>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</si>
  <si>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</si>
  <si>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</si>
  <si>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</si>
  <si>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</si>
  <si>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</si>
  <si>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</si>
  <si>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</si>
  <si>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</si>
  <si>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</si>
  <si>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</si>
  <si>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</si>
  <si>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</si>
  <si>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</si>
  <si>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</si>
  <si>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</si>
  <si>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</si>
  <si>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</si>
  <si>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</si>
  <si>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</si>
  <si>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</si>
  <si>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</si>
  <si>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</si>
  <si>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</si>
  <si>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</si>
  <si>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</si>
  <si>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</si>
  <si>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</si>
  <si>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</si>
  <si>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</si>
  <si>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</si>
  <si>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</si>
  <si>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</si>
  <si>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</si>
  <si>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</si>
  <si>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</si>
  <si>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</si>
  <si>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</si>
  <si>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</si>
  <si>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</si>
  <si>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</si>
  <si>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</si>
  <si>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</si>
  <si>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</si>
  <si>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</si>
  <si>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</si>
  <si>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</si>
  <si>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</si>
  <si>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</si>
  <si>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</si>
  <si>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</si>
  <si>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</si>
  <si>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</si>
  <si>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</si>
  <si>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</si>
  <si>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</si>
  <si>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</si>
  <si>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</si>
  <si>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</si>
  <si>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</si>
  <si>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</si>
  <si>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</si>
  <si>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</si>
  <si>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</si>
  <si>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</si>
  <si>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</si>
  <si>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</si>
  <si>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</si>
  <si>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</si>
  <si>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</si>
  <si>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</si>
  <si>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</si>
  <si>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</si>
  <si>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</si>
  <si>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</si>
  <si>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</si>
  <si>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</si>
  <si>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</si>
  <si>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</si>
  <si>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</si>
  <si>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</si>
  <si>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</si>
  <si>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</si>
  <si>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</si>
  <si>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</si>
  <si>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</si>
  <si>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</si>
  <si>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</si>
  <si>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</si>
  <si>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</si>
  <si>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</si>
  <si>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</si>
  <si>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</si>
  <si>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</si>
  <si>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</si>
  <si>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</si>
  <si>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</si>
  <si>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</si>
  <si>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</si>
  <si>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</si>
  <si>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</si>
  <si>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</si>
  <si>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</si>
  <si>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</si>
  <si>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</si>
  <si>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</si>
  <si>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</si>
  <si>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</si>
  <si>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</si>
  <si>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</si>
  <si>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</si>
  <si>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</si>
  <si>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</si>
  <si>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</si>
  <si>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</si>
  <si>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</si>
  <si>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</si>
  <si>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</si>
  <si>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</si>
  <si>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</si>
  <si>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</si>
  <si>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</si>
  <si>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</si>
  <si>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</si>
  <si>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</si>
  <si>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</si>
  <si>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</si>
  <si>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</si>
  <si>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</si>
  <si>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</si>
  <si>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</si>
  <si>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</si>
  <si>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</si>
  <si>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</si>
  <si>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</si>
  <si>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</si>
  <si>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</si>
  <si>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</si>
  <si>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</si>
  <si>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</si>
  <si>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</si>
  <si>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</si>
  <si>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</si>
  <si>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</si>
  <si>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</si>
  <si>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</si>
  <si>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</si>
  <si>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</si>
  <si>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</si>
  <si>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</si>
  <si>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</si>
  <si>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</si>
  <si>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</si>
  <si>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</si>
  <si>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</si>
  <si>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</si>
  <si>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</si>
  <si>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</si>
  <si>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</si>
  <si>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</si>
  <si>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</si>
  <si>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</si>
  <si>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</si>
  <si>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</si>
  <si>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</si>
  <si>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</si>
  <si>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</si>
  <si>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</si>
  <si>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</si>
  <si>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</si>
  <si>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</si>
  <si>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</si>
  <si>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</si>
  <si>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</si>
  <si>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</si>
  <si>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</si>
  <si>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</si>
  <si>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</si>
  <si>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</si>
  <si>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</si>
  <si>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</si>
  <si>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</si>
  <si>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</si>
  <si>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</si>
  <si>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</si>
  <si>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</si>
  <si>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</si>
  <si>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</si>
  <si>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</si>
  <si>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</si>
  <si>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</si>
  <si>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</si>
  <si>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</si>
  <si>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</si>
  <si>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</si>
  <si>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</si>
  <si>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</si>
  <si>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</si>
  <si>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</si>
  <si>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</si>
  <si>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</si>
  <si>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</si>
  <si>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</si>
  <si>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</si>
  <si>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</si>
  <si>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</si>
  <si>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</si>
  <si>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</si>
  <si>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</si>
  <si>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</si>
  <si>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</si>
  <si>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</si>
  <si>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</si>
  <si>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</si>
  <si>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</si>
  <si>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</si>
  <si>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</si>
  <si>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</si>
  <si>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</si>
  <si>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</si>
  <si>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</si>
  <si>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</si>
  <si>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</si>
  <si>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</si>
  <si>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</si>
  <si>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</si>
  <si>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</si>
  <si>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</si>
  <si>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</si>
  <si>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</si>
  <si>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</si>
  <si>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</si>
  <si>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</si>
  <si>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</si>
  <si>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</si>
  <si>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</si>
  <si>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</si>
  <si>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</si>
  <si>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</si>
  <si>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</si>
  <si>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</si>
  <si>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</si>
  <si>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</si>
  <si>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</si>
  <si>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</si>
  <si>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</si>
  <si>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</si>
  <si>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</si>
  <si>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</si>
  <si>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</si>
  <si>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</si>
  <si>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</si>
  <si>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</si>
  <si>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</si>
  <si>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</si>
  <si>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</si>
  <si>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</si>
  <si>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</si>
  <si>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</si>
  <si>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</si>
  <si>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</si>
  <si>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</si>
  <si>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</si>
  <si>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</si>
  <si>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</si>
  <si>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</si>
  <si>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</si>
  <si>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</si>
  <si>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</si>
  <si>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</si>
  <si>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</si>
  <si>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</si>
  <si>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</si>
  <si>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</si>
  <si>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</si>
  <si>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</si>
  <si>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</si>
  <si>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</si>
  <si>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</si>
  <si>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</si>
  <si>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</si>
  <si>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</si>
  <si>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</si>
  <si>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</si>
  <si>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</si>
  <si>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</si>
  <si>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</si>
  <si>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</si>
  <si>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</si>
  <si>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</si>
  <si>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</si>
  <si>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</si>
  <si>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</si>
  <si>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</si>
  <si>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</si>
  <si>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</si>
  <si>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</si>
  <si>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</si>
  <si>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</si>
  <si>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</si>
  <si>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</si>
  <si>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</si>
  <si>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</si>
  <si>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</si>
  <si>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</si>
  <si>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</si>
  <si>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</si>
  <si>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</si>
  <si>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</si>
  <si>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</si>
  <si>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</si>
  <si>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</si>
  <si>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</si>
  <si>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</si>
  <si>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</si>
  <si>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</si>
  <si>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</si>
  <si>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</si>
  <si>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</si>
  <si>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</si>
  <si>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</si>
  <si>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</si>
  <si>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</si>
  <si>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</si>
  <si>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</si>
  <si>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</si>
  <si>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</si>
  <si>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</si>
  <si>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</si>
  <si>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</si>
  <si>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</si>
  <si>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</si>
  <si>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</si>
  <si>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</si>
  <si>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</si>
  <si>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</si>
  <si>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</si>
  <si>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</si>
  <si>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</si>
  <si>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</si>
  <si>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</si>
  <si>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</si>
  <si>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</si>
  <si>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</si>
  <si>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</si>
  <si>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</si>
  <si>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</si>
  <si>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</si>
  <si>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</si>
  <si>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</si>
  <si>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</si>
  <si>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</si>
  <si>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</si>
  <si>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</si>
  <si>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</si>
  <si>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</si>
  <si>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</si>
  <si>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</si>
  <si>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</si>
  <si>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</si>
  <si>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</si>
  <si>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</si>
  <si>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</si>
  <si>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</si>
  <si>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</si>
  <si>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</si>
  <si>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</si>
  <si>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</si>
  <si>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</si>
  <si>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</si>
  <si>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</si>
  <si>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</si>
  <si>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</si>
  <si>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</si>
  <si>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</si>
  <si>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</si>
  <si>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</si>
  <si>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</si>
  <si>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</si>
  <si>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</si>
  <si>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</si>
  <si>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</si>
  <si>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</si>
  <si>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</si>
  <si>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</si>
  <si>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</si>
  <si>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</si>
  <si>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</si>
  <si>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</si>
  <si>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</si>
  <si>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</si>
  <si>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</si>
  <si>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</si>
  <si>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</si>
  <si>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</si>
  <si>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</si>
  <si>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</si>
  <si>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</si>
  <si>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</si>
  <si>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</si>
  <si>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</si>
  <si>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</si>
  <si>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</si>
  <si>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</si>
  <si>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</si>
  <si>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</si>
  <si>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</si>
  <si>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</si>
  <si>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</si>
  <si>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</si>
  <si>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</si>
  <si>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</si>
  <si>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</si>
  <si>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</si>
  <si>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</si>
  <si>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</si>
  <si>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</si>
  <si>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</si>
  <si>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</si>
  <si>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</si>
  <si>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</si>
  <si>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</si>
  <si>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</si>
  <si>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</si>
  <si>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</si>
  <si>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</si>
  <si>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</si>
  <si>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</si>
  <si>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</si>
  <si>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</si>
  <si>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</si>
  <si>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</si>
  <si>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</si>
  <si>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</si>
  <si>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</si>
  <si>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</si>
  <si>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</si>
  <si>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</si>
  <si>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</si>
  <si>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</si>
  <si>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</si>
  <si>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</si>
  <si>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</si>
  <si>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</si>
  <si>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</si>
  <si>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</si>
  <si>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</si>
  <si>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</si>
  <si>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</si>
  <si>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</si>
  <si>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</si>
  <si>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</si>
  <si>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</si>
  <si>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</si>
  <si>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</si>
  <si>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</si>
  <si>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</si>
  <si>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</si>
  <si>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</si>
  <si>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</si>
  <si>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</si>
  <si>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</si>
  <si>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</si>
  <si>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</si>
  <si>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</si>
  <si>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</si>
  <si>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</si>
  <si>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</si>
  <si>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</si>
  <si>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</si>
  <si>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</si>
  <si>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</si>
  <si>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</si>
  <si>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</si>
  <si>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</si>
  <si>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</si>
  <si>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</si>
  <si>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</si>
  <si>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</si>
  <si>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</si>
  <si>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</si>
  <si>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</si>
  <si>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</si>
  <si>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</si>
  <si>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</si>
  <si>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</si>
  <si>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</si>
  <si>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</si>
  <si>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</si>
  <si>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</si>
  <si>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</si>
  <si>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</si>
  <si>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</si>
  <si>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</si>
  <si>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</si>
  <si>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</si>
  <si>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</si>
  <si>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</si>
  <si>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</si>
  <si>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</si>
  <si>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</si>
  <si>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</si>
  <si>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</si>
  <si>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</si>
  <si>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</si>
  <si>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</si>
  <si>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</si>
  <si>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</si>
  <si>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</si>
  <si>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</si>
  <si>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</si>
  <si>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</si>
  <si>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</si>
  <si>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</si>
  <si>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</si>
  <si>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</si>
  <si>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</si>
  <si>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</si>
  <si>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</si>
  <si>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</si>
  <si>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</si>
  <si>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</si>
  <si>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</si>
  <si>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</si>
  <si>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</si>
  <si>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</si>
  <si>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</si>
  <si>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</si>
  <si>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</si>
  <si>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</si>
  <si>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</si>
  <si>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</si>
  <si>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</si>
  <si>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</si>
  <si>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</si>
  <si>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</si>
  <si>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</si>
  <si>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</si>
  <si>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</si>
  <si>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</si>
  <si>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</si>
  <si>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</si>
  <si>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</si>
  <si>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</si>
  <si>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</si>
  <si>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</si>
  <si>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</si>
  <si>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</si>
  <si>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</si>
  <si>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</si>
  <si>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</si>
  <si>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</si>
  <si>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</si>
  <si>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</si>
  <si>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</si>
  <si>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</si>
  <si>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</si>
  <si>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</si>
  <si>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</si>
  <si>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</si>
  <si>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</si>
  <si>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</si>
  <si>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</si>
  <si>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</si>
  <si>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</si>
  <si>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</si>
  <si>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</si>
  <si>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</si>
  <si>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</si>
  <si>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</si>
  <si>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</si>
  <si>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</si>
  <si>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</si>
  <si>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</si>
  <si>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</si>
  <si>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</si>
  <si>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</si>
  <si>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</si>
  <si>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</si>
  <si>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</si>
  <si>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</si>
  <si>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</si>
  <si>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</si>
  <si>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</si>
  <si>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</si>
  <si>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</si>
  <si>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</si>
  <si>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</si>
  <si>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</si>
  <si>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</si>
  <si>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</si>
  <si>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</si>
  <si>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</si>
  <si>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</si>
  <si>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</si>
  <si>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</si>
  <si>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</si>
  <si>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</si>
  <si>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</si>
  <si>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</si>
  <si>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</si>
  <si>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</si>
  <si>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</si>
  <si>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</si>
  <si>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</si>
  <si>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</si>
  <si>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</si>
  <si>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</si>
  <si>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</si>
  <si>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</si>
  <si>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</si>
  <si>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</si>
  <si>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</si>
  <si>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</si>
  <si>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</si>
  <si>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</si>
  <si>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</si>
  <si>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</si>
  <si>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</si>
  <si>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</si>
  <si>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</si>
  <si>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</si>
  <si>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</si>
  <si>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</si>
  <si>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</si>
  <si>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</si>
  <si>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</si>
  <si>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</si>
  <si>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</si>
  <si>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</si>
  <si>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</si>
  <si>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</si>
  <si>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</si>
  <si>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</si>
  <si>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</si>
  <si>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</si>
  <si>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</si>
  <si>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</si>
  <si>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</si>
  <si>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</si>
  <si>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</si>
  <si>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</si>
  <si>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</si>
  <si>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</si>
  <si>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</si>
  <si>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</si>
  <si>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</si>
  <si>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</si>
  <si>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</si>
  <si>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</si>
  <si>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</si>
  <si>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</si>
  <si>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</si>
  <si>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</si>
  <si>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</si>
  <si>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</si>
  <si>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</si>
  <si>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</si>
  <si>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</si>
  <si>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</si>
  <si>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</si>
  <si>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</si>
  <si>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</si>
  <si>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</si>
  <si>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</si>
  <si>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</si>
  <si>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</si>
  <si>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</si>
  <si>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</si>
  <si>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</si>
  <si>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</si>
  <si>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</si>
  <si>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</si>
  <si>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</si>
  <si>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</si>
  <si>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</si>
  <si>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</si>
  <si>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</si>
  <si>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</si>
  <si>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</si>
  <si>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</si>
  <si>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</si>
  <si>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</si>
  <si>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</si>
  <si>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</si>
  <si>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</si>
  <si>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</si>
  <si>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</si>
  <si>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</si>
  <si>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</si>
  <si>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</si>
  <si>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</si>
  <si>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</si>
  <si>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</si>
  <si>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</si>
  <si>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</si>
  <si>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</si>
  <si>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</si>
  <si>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</si>
  <si>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</si>
  <si>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</si>
  <si>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</si>
  <si>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</si>
  <si>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</si>
  <si>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</si>
  <si>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</si>
  <si>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</si>
  <si>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</si>
  <si>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</si>
  <si>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</si>
  <si>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</si>
  <si>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</si>
  <si>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</si>
  <si>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</si>
  <si>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</si>
  <si>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</si>
  <si>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</si>
  <si>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</si>
  <si>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</si>
  <si>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</si>
  <si>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</si>
  <si>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</si>
  <si>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</si>
  <si>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</si>
  <si>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</si>
  <si>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</si>
  <si>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</si>
  <si>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</si>
  <si>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</si>
  <si>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</si>
  <si>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</si>
  <si>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</si>
  <si>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</si>
  <si>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</si>
  <si>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</si>
  <si>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</si>
  <si>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</si>
  <si>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</si>
  <si>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</si>
  <si>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</si>
  <si>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</si>
  <si>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</si>
  <si>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</si>
  <si>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</si>
  <si>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</si>
  <si>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</si>
  <si>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</si>
  <si>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</si>
  <si>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</si>
  <si>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</si>
  <si>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</si>
  <si>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</si>
  <si>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</si>
  <si>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</si>
  <si>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</si>
  <si>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</si>
  <si>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</si>
  <si>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</si>
  <si>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</si>
  <si>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</si>
  <si>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</si>
  <si>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</si>
  <si>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</si>
  <si>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</si>
  <si>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</si>
  <si>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</si>
  <si>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</si>
  <si>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</si>
  <si>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</si>
  <si>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</si>
  <si>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</si>
  <si>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</si>
  <si>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</si>
  <si>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</si>
  <si>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</si>
  <si>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</si>
  <si>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</si>
  <si>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</si>
  <si>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</si>
  <si>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</si>
  <si>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</si>
  <si>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</si>
  <si>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</si>
  <si>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</si>
  <si>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</si>
  <si>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</si>
  <si>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</si>
  <si>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</si>
  <si>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</si>
  <si>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</si>
  <si>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</si>
  <si>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</si>
  <si>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</si>
  <si>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</si>
  <si>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</si>
  <si>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</si>
  <si>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</si>
  <si>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</si>
  <si>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</si>
  <si>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</si>
  <si>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</si>
  <si>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</si>
  <si>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</si>
  <si>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</si>
  <si>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</si>
  <si>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</si>
  <si>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</si>
  <si>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</si>
  <si>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</si>
  <si>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</si>
  <si>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</si>
  <si>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</si>
  <si>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</si>
  <si>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</si>
  <si>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</si>
  <si>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</si>
  <si>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</si>
  <si>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</si>
  <si>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</si>
  <si>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</si>
  <si>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</si>
  <si>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</si>
  <si>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</si>
  <si>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</si>
  <si>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</si>
  <si>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</si>
  <si>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</si>
  <si>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</si>
  <si>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</si>
  <si>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</si>
  <si>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</si>
  <si>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</si>
  <si>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</si>
  <si>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</si>
  <si>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</si>
  <si>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</si>
  <si>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</si>
  <si>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</si>
  <si>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</si>
  <si>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</si>
  <si>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</si>
  <si>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</si>
  <si>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</si>
  <si>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</si>
  <si>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</si>
  <si>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</si>
  <si>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</si>
  <si>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</si>
  <si>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</si>
  <si>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</si>
  <si>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</si>
  <si>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</si>
  <si>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</si>
  <si>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</si>
  <si>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</si>
  <si>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</si>
  <si>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</si>
  <si>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</si>
  <si>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</si>
  <si>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</si>
  <si>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</si>
  <si>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</si>
  <si>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</si>
  <si>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</si>
  <si>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</si>
  <si>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</si>
  <si>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</si>
  <si>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</si>
  <si>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</si>
  <si>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</si>
  <si>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</si>
  <si>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</si>
  <si>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</si>
  <si>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</si>
  <si>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</si>
  <si>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</si>
  <si>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</si>
  <si>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</si>
  <si>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</si>
  <si>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</si>
  <si>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</si>
  <si>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</si>
  <si>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</si>
  <si>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</si>
  <si>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</si>
  <si>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</si>
  <si>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</si>
  <si>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</si>
  <si>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</si>
  <si>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</si>
  <si>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</si>
  <si>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</si>
  <si>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</si>
  <si>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</si>
  <si>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</si>
  <si>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</si>
  <si>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</si>
  <si>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</si>
  <si>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</si>
  <si>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</si>
  <si>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</si>
  <si>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</si>
  <si>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</si>
  <si>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</si>
  <si>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</si>
  <si>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</si>
  <si>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</si>
  <si>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</si>
  <si>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</si>
  <si>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</si>
  <si>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</si>
  <si>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</si>
  <si>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</si>
  <si>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</si>
  <si>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</si>
  <si>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</si>
  <si>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</si>
  <si>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</si>
  <si>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</si>
  <si>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</si>
  <si>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</si>
  <si>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</si>
  <si>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</si>
  <si>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</si>
  <si>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</si>
  <si>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</si>
  <si>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</si>
  <si>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</si>
  <si>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</si>
  <si>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</si>
  <si>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</si>
  <si>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</si>
  <si>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</si>
  <si>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</si>
  <si>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</si>
  <si>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</si>
  <si>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</si>
  <si>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</si>
  <si>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</si>
  <si>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</si>
  <si>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</si>
  <si>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</si>
  <si>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</si>
  <si>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</si>
  <si>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</si>
  <si>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</si>
  <si>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</si>
  <si>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</si>
  <si>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</si>
  <si>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</si>
  <si>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</si>
  <si>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</si>
  <si>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</si>
  <si>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</si>
  <si>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</si>
  <si>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</si>
  <si>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</si>
  <si>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</si>
  <si>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</si>
  <si>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</si>
  <si>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</si>
  <si>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</si>
  <si>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</si>
  <si>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</si>
  <si>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</si>
  <si>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</si>
  <si>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</si>
  <si>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</si>
  <si>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</si>
  <si>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</si>
  <si>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</si>
  <si>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</si>
  <si>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</si>
  <si>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</si>
  <si>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</si>
  <si>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</si>
  <si>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</si>
  <si>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</si>
  <si>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</si>
  <si>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</si>
  <si>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</si>
  <si>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</si>
  <si>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</si>
  <si>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</si>
  <si>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</si>
  <si>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</si>
  <si>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</si>
  <si>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</si>
  <si>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</si>
  <si>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</si>
  <si>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</si>
  <si>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</si>
  <si>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</si>
  <si>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</si>
  <si>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</si>
  <si>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</si>
  <si>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</si>
  <si>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</si>
  <si>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</si>
  <si>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</si>
  <si>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</si>
  <si>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</si>
  <si>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</si>
  <si>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</si>
  <si>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</si>
  <si>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</si>
  <si>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</si>
  <si>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</si>
  <si>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</si>
  <si>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</si>
  <si>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</si>
  <si>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</si>
  <si>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</si>
  <si>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</si>
  <si>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</si>
  <si>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</si>
  <si>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</si>
  <si>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</si>
  <si>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</si>
  <si>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</si>
  <si>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</si>
  <si>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</si>
  <si>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</si>
  <si>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</si>
  <si>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</si>
  <si>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</si>
  <si>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</si>
  <si>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</si>
  <si>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</si>
  <si>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</si>
  <si>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</si>
  <si>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</si>
  <si>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</si>
  <si>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</si>
  <si>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</si>
  <si>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</si>
  <si>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</si>
  <si>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</si>
  <si>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</si>
  <si>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</si>
  <si>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</si>
  <si>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</si>
  <si>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</si>
  <si>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</si>
  <si>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</si>
  <si>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</si>
  <si>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</si>
  <si>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</si>
  <si>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</si>
  <si>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</si>
  <si>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</si>
  <si>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</si>
  <si>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</si>
  <si>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</si>
  <si>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</si>
  <si>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</si>
  <si>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</si>
  <si>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</si>
  <si>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</si>
  <si>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</si>
  <si>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</si>
  <si>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</si>
  <si>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</si>
  <si>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</si>
  <si>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</si>
  <si>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</si>
  <si>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</si>
  <si>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</si>
  <si>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</si>
  <si>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</si>
  <si>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</si>
  <si>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</si>
  <si>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</si>
  <si>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</si>
  <si>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</si>
  <si>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</si>
  <si>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</si>
  <si>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</si>
  <si>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</si>
  <si>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</si>
  <si>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</si>
  <si>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</si>
  <si>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</si>
  <si>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</si>
  <si>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</si>
  <si>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</si>
  <si>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</si>
  <si>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</si>
  <si>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</si>
  <si>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</si>
  <si>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</si>
  <si>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</si>
  <si>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</si>
  <si>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</si>
  <si>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</si>
  <si>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</si>
  <si>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</si>
  <si>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</si>
  <si>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</si>
  <si>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</si>
  <si>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</si>
  <si>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</si>
  <si>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</si>
  <si>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</si>
  <si>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</si>
  <si>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</si>
  <si>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</si>
  <si>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</si>
  <si>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</si>
  <si>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</si>
  <si>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</si>
  <si>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</si>
  <si>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</si>
  <si>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</si>
  <si>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</si>
  <si>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</si>
  <si>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</si>
  <si>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</si>
  <si>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</si>
  <si>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</si>
  <si>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</si>
  <si>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</si>
  <si>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</si>
  <si>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</si>
  <si>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</si>
  <si>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</si>
  <si>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</si>
  <si>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</si>
  <si>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</si>
  <si>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</si>
  <si>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</si>
  <si>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</si>
  <si>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</si>
  <si>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</si>
  <si>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</si>
  <si>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</si>
  <si>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</si>
  <si>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</si>
  <si>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</si>
  <si>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</si>
  <si>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</si>
  <si>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</si>
  <si>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</si>
  <si>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</si>
  <si>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</si>
  <si>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</si>
  <si>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</si>
  <si>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</si>
  <si>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</si>
  <si>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</si>
  <si>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</si>
  <si>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</si>
  <si>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</si>
  <si>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</si>
  <si>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</si>
  <si>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</si>
  <si>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</si>
  <si>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</si>
  <si>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</si>
  <si>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</si>
  <si>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</si>
  <si>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</si>
  <si>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</si>
  <si>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</si>
  <si>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</si>
  <si>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</si>
  <si>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</si>
  <si>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</si>
  <si>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</si>
  <si>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</si>
  <si>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</si>
  <si>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</si>
  <si>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</si>
  <si>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</si>
  <si>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</si>
  <si>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</si>
  <si>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</si>
  <si>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</si>
  <si>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</si>
  <si>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</si>
  <si>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</si>
  <si>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</si>
  <si>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</si>
  <si>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</si>
  <si>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</si>
  <si>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</si>
  <si>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</si>
  <si>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</si>
  <si>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</si>
  <si>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</si>
  <si>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</si>
  <si>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</si>
  <si>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</si>
  <si>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</si>
  <si>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</si>
  <si>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</si>
  <si>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</si>
  <si>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</si>
  <si>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</si>
  <si>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</si>
  <si>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</si>
  <si>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</si>
  <si>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</si>
  <si>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</si>
  <si>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</si>
  <si>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</si>
  <si>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</si>
  <si>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</si>
  <si>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</si>
  <si>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</si>
  <si>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</si>
  <si>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</si>
  <si>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</si>
  <si>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</si>
  <si>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</si>
  <si>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</si>
  <si>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</si>
  <si>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</si>
  <si>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</si>
  <si>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</si>
  <si>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</si>
  <si>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</si>
  <si>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</si>
  <si>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</si>
  <si>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</si>
  <si>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</si>
  <si>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</si>
  <si>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</si>
  <si>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</si>
  <si>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</si>
  <si>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</si>
  <si>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</si>
  <si>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</si>
  <si>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</si>
  <si>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</si>
  <si>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</si>
  <si>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</si>
  <si>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</si>
  <si>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</si>
  <si>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</si>
  <si>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</si>
  <si>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</si>
  <si>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</si>
  <si>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</si>
  <si>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</si>
  <si>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</si>
  <si>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</si>
  <si>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</si>
  <si>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</si>
  <si>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</si>
  <si>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</si>
  <si>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</si>
  <si>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</si>
  <si>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</si>
  <si>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</si>
  <si>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</si>
  <si>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</si>
  <si>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</si>
  <si>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</si>
  <si>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</si>
  <si>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</si>
  <si>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</si>
  <si>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</si>
  <si>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</si>
  <si>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</si>
  <si>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</si>
  <si>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</si>
  <si>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</si>
  <si>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</si>
  <si>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</si>
  <si>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</si>
  <si>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</si>
  <si>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</si>
  <si>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</si>
  <si>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</si>
  <si>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</si>
  <si>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</si>
  <si>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</si>
  <si>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</si>
  <si>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</si>
  <si>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</si>
  <si>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</si>
  <si>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</si>
  <si>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</si>
  <si>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</si>
  <si>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</si>
  <si>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</si>
  <si>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</si>
  <si>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</si>
  <si>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</si>
  <si>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</si>
  <si>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</si>
  <si>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</si>
  <si>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</si>
  <si>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</si>
  <si>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</si>
  <si>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</si>
  <si>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</si>
  <si>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</si>
  <si>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</si>
  <si>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</si>
  <si>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</si>
  <si>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</si>
  <si>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</si>
  <si>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</si>
  <si>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</si>
  <si>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</si>
  <si>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</si>
  <si>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</si>
  <si>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</si>
  <si>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</si>
  <si>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</si>
  <si>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</si>
  <si>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</si>
  <si>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</si>
  <si>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</si>
  <si>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</si>
  <si>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</si>
  <si>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</si>
  <si>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</si>
  <si>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</si>
  <si>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</si>
  <si>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</si>
  <si>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</si>
  <si>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</si>
  <si>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</si>
  <si>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</si>
  <si>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</si>
  <si>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</si>
  <si>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</si>
  <si>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</si>
  <si>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</si>
  <si>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</si>
  <si>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</si>
  <si>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</si>
  <si>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</si>
  <si>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</si>
  <si>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</si>
  <si>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</si>
  <si>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</si>
  <si>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</si>
  <si>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</si>
  <si>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</si>
  <si>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</si>
  <si>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</si>
  <si>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</si>
  <si>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</si>
  <si>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</si>
  <si>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</si>
  <si>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</si>
  <si>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</si>
  <si>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</si>
  <si>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</si>
  <si>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</si>
  <si>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</si>
  <si>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</si>
  <si>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</si>
  <si>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</si>
  <si>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</si>
  <si>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</si>
  <si>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</si>
  <si>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</si>
  <si>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</si>
  <si>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</si>
  <si>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</si>
  <si>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</si>
  <si>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</si>
  <si>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</si>
  <si>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</si>
  <si>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</si>
  <si>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</si>
  <si>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</si>
  <si>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</si>
  <si>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</si>
  <si>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</si>
  <si>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</si>
  <si>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</si>
  <si>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</si>
  <si>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</si>
  <si>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</si>
  <si>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</si>
  <si>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</si>
  <si>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</si>
  <si>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</si>
  <si>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</si>
  <si>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</si>
  <si>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</si>
  <si>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</si>
  <si>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</si>
  <si>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</si>
  <si>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</si>
  <si>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</si>
  <si>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</si>
  <si>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</si>
  <si>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</si>
  <si>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</si>
  <si>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</si>
  <si>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</si>
  <si>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</si>
  <si>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</si>
  <si>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</si>
  <si>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</si>
  <si>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</si>
  <si>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</si>
  <si>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</si>
  <si>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</si>
  <si>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</si>
  <si>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</si>
  <si>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</si>
  <si>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</si>
  <si>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</si>
  <si>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</si>
  <si>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</si>
  <si>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</si>
  <si>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</si>
  <si>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</si>
  <si>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</si>
  <si>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</si>
  <si>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</si>
  <si>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</si>
  <si>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</si>
  <si>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</si>
  <si>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</si>
  <si>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</si>
  <si>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</si>
  <si>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</si>
  <si>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</si>
  <si>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</si>
  <si>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</si>
  <si>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</si>
  <si>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</si>
  <si>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</si>
  <si>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</si>
  <si>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</si>
  <si>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</si>
  <si>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</si>
  <si>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</si>
  <si>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</si>
  <si>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</si>
  <si>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</si>
  <si>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</si>
  <si>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</si>
  <si>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</si>
  <si>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</si>
  <si>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</si>
  <si>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</si>
  <si>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</si>
  <si>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</si>
  <si>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</si>
  <si>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</si>
  <si>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</si>
  <si>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</si>
  <si>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</si>
  <si>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</si>
  <si>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</si>
  <si>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</si>
  <si>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</si>
  <si>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</si>
  <si>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</si>
  <si>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</si>
  <si>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</si>
  <si>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</si>
  <si>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</si>
  <si>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</si>
  <si>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</si>
  <si>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</si>
  <si>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</si>
  <si>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</si>
  <si>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</si>
  <si>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</si>
  <si>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</si>
  <si>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</si>
  <si>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</si>
  <si>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</si>
  <si>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</si>
  <si>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</si>
  <si>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</si>
  <si>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</si>
  <si>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</si>
  <si>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</si>
  <si>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</si>
  <si>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</si>
  <si>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</si>
  <si>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</si>
  <si>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</si>
  <si>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</si>
  <si>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</si>
  <si>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</si>
  <si>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</si>
  <si>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</si>
  <si>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</si>
  <si>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</si>
  <si>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</si>
  <si>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</si>
  <si>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</si>
  <si>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</si>
  <si>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</si>
  <si>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</si>
  <si>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</si>
  <si>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</si>
  <si>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</si>
  <si>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</si>
  <si>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</si>
  <si>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</si>
  <si>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</si>
  <si>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</si>
  <si>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</si>
  <si>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</si>
  <si>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</si>
  <si>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</si>
  <si>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</si>
  <si>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</si>
  <si>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</si>
  <si>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</si>
  <si>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</si>
  <si>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</si>
  <si>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</si>
  <si>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</si>
  <si>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</si>
  <si>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</si>
  <si>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</si>
  <si>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</si>
  <si>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</si>
  <si>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</si>
  <si>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</si>
  <si>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</si>
  <si>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</si>
  <si>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</si>
  <si>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</si>
  <si>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</si>
  <si>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</si>
  <si>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</si>
  <si>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</si>
  <si>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</si>
  <si>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</si>
  <si>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</si>
  <si>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</si>
  <si>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</si>
  <si>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</si>
  <si>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</si>
  <si>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</si>
  <si>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</si>
  <si>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</si>
  <si>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</si>
  <si>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</si>
  <si>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</si>
  <si>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</si>
  <si>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</si>
  <si>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</si>
  <si>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</si>
  <si>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</si>
  <si>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</si>
  <si>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</si>
  <si>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</si>
  <si>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</si>
  <si>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</si>
  <si>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</si>
  <si>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</si>
  <si>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</si>
  <si>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</si>
  <si>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</si>
  <si>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</si>
  <si>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</si>
  <si>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</si>
  <si>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</si>
  <si>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</si>
  <si>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</si>
  <si>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</si>
  <si>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</si>
  <si>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</si>
  <si>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</si>
  <si>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</si>
  <si>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</si>
  <si>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</si>
  <si>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</si>
  <si>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</si>
  <si>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</si>
  <si>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</si>
  <si>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</si>
  <si>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</si>
  <si>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</si>
  <si>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</si>
  <si>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</si>
  <si>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</si>
  <si>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</si>
  <si>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</si>
  <si>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</si>
  <si>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</si>
  <si>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</si>
  <si>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</si>
  <si>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</si>
  <si>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</si>
  <si>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</si>
  <si>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</si>
  <si>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</si>
  <si>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</si>
  <si>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</si>
  <si>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</si>
  <si>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</si>
  <si>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</si>
  <si>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</si>
  <si>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</si>
  <si>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</si>
  <si>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</si>
  <si>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</si>
  <si>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</si>
  <si>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</si>
  <si>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</si>
  <si>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</si>
  <si>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</si>
  <si>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</si>
  <si>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</si>
  <si>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</si>
  <si>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</si>
  <si>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</si>
  <si>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</si>
  <si>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</si>
  <si>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</si>
  <si>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</si>
  <si>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</si>
  <si>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</si>
  <si>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</si>
  <si>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</si>
  <si>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</si>
  <si>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</si>
  <si>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</si>
  <si>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</si>
  <si>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</si>
  <si>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</si>
  <si>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</si>
  <si>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</si>
  <si>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</si>
  <si>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</si>
  <si>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</si>
  <si>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</si>
  <si>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</si>
  <si>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</si>
  <si>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</si>
  <si>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</si>
  <si>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</si>
  <si>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</si>
  <si>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</si>
  <si>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</si>
  <si>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</si>
  <si>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</si>
  <si>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</si>
  <si>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</si>
  <si>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</si>
  <si>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</si>
  <si>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</si>
  <si>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</si>
  <si>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</si>
  <si>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</si>
  <si>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</si>
  <si>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</si>
  <si>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</si>
  <si>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</si>
  <si>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</si>
  <si>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</si>
  <si>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</si>
  <si>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</si>
  <si>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</si>
  <si>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</si>
  <si>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</si>
  <si>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</si>
  <si>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</si>
  <si>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</si>
  <si>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</si>
  <si>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</si>
  <si>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</si>
  <si>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</si>
  <si>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</si>
  <si>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</si>
  <si>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</si>
  <si>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</si>
  <si>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</si>
  <si>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</si>
  <si>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</si>
  <si>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</si>
  <si>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</si>
  <si>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</si>
  <si>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</si>
  <si>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</si>
  <si>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</si>
  <si>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</si>
  <si>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</si>
  <si>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</si>
  <si>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</si>
  <si>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</si>
  <si>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</si>
  <si>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</si>
  <si>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</si>
  <si>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</si>
  <si>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</si>
  <si>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</si>
  <si>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</si>
  <si>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</si>
  <si>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</si>
  <si>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</si>
  <si>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</si>
  <si>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</si>
  <si>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</si>
  <si>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</si>
  <si>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</si>
  <si>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</si>
  <si>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</si>
  <si>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</si>
  <si>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</si>
  <si>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</si>
  <si>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</si>
  <si>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</si>
  <si>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</si>
  <si>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</si>
  <si>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</si>
  <si>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</si>
  <si>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</si>
  <si>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</si>
  <si>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</si>
  <si>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</si>
  <si>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</si>
  <si>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</si>
  <si>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</si>
  <si>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</si>
  <si>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</si>
  <si>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</si>
  <si>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</si>
  <si>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</si>
  <si>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</si>
  <si>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</si>
  <si>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</si>
  <si>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</si>
  <si>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</si>
  <si>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</si>
  <si>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</si>
  <si>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</si>
  <si>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</si>
  <si>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</si>
  <si>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</si>
  <si>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</si>
  <si>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</si>
  <si>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</si>
  <si>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</si>
  <si>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</si>
  <si>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</si>
  <si>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</si>
  <si>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</si>
  <si>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</si>
  <si>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</si>
  <si>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</si>
  <si>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</si>
  <si>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</si>
  <si>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</si>
  <si>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</si>
  <si>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</si>
  <si>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</si>
  <si>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</si>
  <si>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</si>
  <si>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</si>
  <si>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</si>
  <si>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</si>
  <si>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</si>
  <si>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</si>
  <si>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</si>
  <si>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</si>
  <si>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</si>
  <si>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</si>
  <si>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</si>
  <si>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</si>
  <si>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</si>
  <si>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</si>
  <si>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</si>
  <si>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</si>
  <si>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</si>
  <si>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</si>
  <si>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</si>
  <si>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</si>
  <si>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</si>
  <si>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</si>
  <si>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</si>
  <si>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</si>
  <si>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</si>
  <si>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</si>
  <si>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</si>
  <si>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</si>
  <si>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</si>
  <si>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</si>
  <si>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</si>
  <si>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</si>
  <si>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</si>
  <si>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</si>
  <si>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</si>
  <si>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</si>
  <si>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</si>
  <si>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</si>
  <si>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</si>
  <si>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</si>
  <si>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</si>
  <si>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</si>
  <si>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</si>
  <si>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</si>
  <si>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</si>
  <si>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</si>
  <si>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</si>
  <si>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</si>
  <si>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</si>
  <si>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</si>
  <si>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</si>
  <si>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</si>
  <si>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</si>
  <si>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</si>
  <si>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</si>
  <si>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</si>
  <si>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</si>
  <si>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</si>
  <si>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</si>
  <si>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</si>
  <si>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</si>
  <si>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</si>
  <si>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</si>
  <si>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</si>
  <si>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</si>
  <si>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</si>
  <si>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</si>
  <si>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</si>
  <si>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</si>
  <si>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</si>
  <si>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</si>
  <si>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</si>
  <si>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</si>
  <si>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</si>
  <si>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</si>
  <si>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</si>
  <si>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</si>
  <si>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</si>
  <si>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</si>
  <si>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</si>
  <si>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</si>
  <si>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</si>
  <si>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</si>
  <si>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</si>
  <si>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</si>
  <si>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</si>
  <si>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</si>
  <si>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</si>
  <si>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</si>
  <si>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</si>
  <si>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</si>
  <si>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</si>
  <si>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</si>
  <si>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</si>
  <si>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</si>
  <si>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</si>
  <si>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</si>
  <si>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</si>
  <si>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</si>
  <si>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</si>
  <si>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</si>
  <si>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</si>
  <si>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</si>
  <si>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</si>
  <si>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</si>
  <si>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</si>
  <si>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</si>
  <si>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</si>
  <si>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</si>
  <si>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</si>
  <si>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</si>
  <si>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</si>
  <si>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</si>
  <si>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</si>
  <si>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</si>
  <si>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</si>
  <si>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</si>
  <si>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</si>
  <si>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</si>
  <si>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</si>
  <si>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</si>
  <si>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</si>
  <si>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</si>
  <si>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</si>
  <si>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</si>
  <si>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</si>
  <si>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</si>
  <si>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</si>
  <si>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</si>
  <si>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</si>
  <si>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</si>
  <si>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</si>
  <si>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</si>
  <si>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</si>
  <si>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</si>
  <si>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</si>
  <si>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</si>
  <si>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</si>
  <si>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</si>
  <si>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</si>
  <si>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</si>
  <si>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</si>
  <si>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</si>
  <si>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</si>
  <si>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</si>
  <si>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</si>
  <si>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</si>
  <si>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</si>
  <si>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</si>
  <si>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</si>
  <si>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</si>
  <si>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</si>
  <si>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</si>
  <si>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</si>
  <si>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</si>
  <si>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</si>
  <si>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</si>
  <si>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</si>
  <si>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</si>
  <si>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</si>
  <si>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</si>
  <si>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</si>
  <si>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</si>
  <si>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</si>
  <si>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</si>
  <si>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</si>
  <si>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</si>
  <si>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</si>
  <si>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</si>
  <si>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</si>
  <si>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</si>
  <si>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</si>
  <si>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</si>
  <si>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</si>
  <si>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</si>
  <si>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</si>
  <si>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</si>
  <si>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</si>
  <si>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</si>
  <si>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</si>
  <si>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</si>
  <si>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</si>
  <si>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</si>
  <si>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</si>
  <si>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</si>
  <si>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</si>
  <si>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</si>
  <si>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</si>
  <si>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</si>
  <si>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</si>
  <si>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</si>
  <si>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</si>
  <si>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</si>
  <si>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</si>
  <si>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</si>
  <si>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</si>
  <si>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</si>
  <si>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</si>
  <si>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</si>
  <si>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</si>
  <si>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</si>
  <si>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</si>
  <si>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</si>
  <si>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</si>
  <si>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</si>
  <si>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</si>
  <si>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</si>
  <si>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</si>
  <si>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</si>
  <si>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</si>
  <si>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</si>
  <si>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</si>
  <si>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</si>
  <si>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</si>
  <si>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</si>
  <si>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</si>
  <si>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</si>
  <si>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</si>
  <si>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</si>
  <si>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</si>
  <si>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</si>
  <si>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</si>
  <si>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</si>
  <si>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</si>
  <si>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</si>
  <si>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</si>
  <si>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</si>
  <si>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</si>
  <si>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</si>
  <si>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</si>
  <si>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</si>
  <si>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</si>
  <si>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</si>
  <si>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</si>
  <si>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</si>
  <si>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</si>
  <si>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</si>
  <si>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</si>
  <si>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</si>
  <si>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</si>
  <si>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</si>
  <si>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</si>
  <si>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</si>
  <si>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</si>
  <si>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</si>
  <si>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</si>
  <si>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</si>
  <si>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</si>
  <si>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</si>
  <si>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</si>
  <si>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</si>
  <si>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</si>
  <si>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</si>
  <si>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</si>
  <si>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</si>
  <si>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</si>
  <si>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</si>
  <si>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</si>
  <si>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</si>
  <si>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</si>
  <si>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</si>
  <si>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</si>
  <si>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</si>
  <si>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</si>
  <si>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</si>
  <si>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</si>
  <si>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</si>
  <si>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</si>
  <si>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</si>
  <si>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</si>
  <si>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</si>
  <si>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</si>
  <si>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</si>
  <si>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</si>
  <si>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</si>
  <si>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</si>
  <si>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</si>
  <si>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</si>
  <si>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</si>
  <si>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</si>
  <si>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</si>
  <si>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</si>
  <si>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</si>
  <si>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</si>
  <si>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</si>
  <si>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</si>
  <si>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</si>
  <si>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</si>
  <si>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</si>
  <si>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</si>
  <si>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</si>
  <si>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</si>
  <si>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</si>
  <si>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</si>
  <si>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</si>
  <si>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</si>
  <si>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</si>
  <si>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</si>
  <si>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</si>
  <si>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</si>
  <si>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</si>
  <si>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</si>
  <si>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</si>
  <si>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</si>
  <si>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</si>
  <si>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</si>
  <si>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</si>
  <si>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</si>
  <si>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</si>
  <si>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</si>
  <si>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</si>
  <si>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</si>
  <si>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</si>
  <si>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</si>
  <si>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</si>
  <si>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</si>
  <si>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</si>
  <si>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</si>
  <si>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</si>
  <si>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</si>
  <si>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</si>
  <si>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</si>
  <si>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</si>
  <si>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</si>
  <si>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</si>
  <si>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</si>
  <si>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</si>
  <si>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</si>
  <si>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</si>
  <si>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</si>
  <si>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</si>
  <si>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</si>
  <si>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</si>
  <si>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</si>
  <si>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</si>
  <si>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</si>
  <si>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</si>
  <si>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</si>
  <si>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</si>
  <si>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</si>
  <si>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</si>
  <si>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</si>
  <si>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</si>
  <si>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</si>
  <si>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</si>
  <si>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</si>
  <si>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</si>
  <si>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</si>
  <si>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</si>
  <si>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</si>
  <si>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</si>
  <si>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</si>
  <si>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</si>
  <si>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</si>
  <si>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</si>
  <si>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</si>
  <si>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</si>
  <si>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</si>
  <si>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</si>
  <si>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</si>
  <si>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</si>
  <si>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</si>
  <si>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</si>
  <si>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</si>
  <si>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</si>
  <si>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</si>
  <si>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</si>
  <si>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</si>
  <si>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</si>
  <si>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</si>
  <si>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</si>
  <si>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</si>
  <si>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</si>
  <si>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</si>
  <si>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</si>
  <si>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</si>
  <si>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</si>
  <si>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</si>
  <si>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</si>
  <si>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</si>
  <si>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</si>
  <si>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</si>
  <si>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</si>
  <si>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</si>
  <si>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</si>
  <si>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</si>
  <si>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</si>
  <si>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</si>
  <si>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</si>
  <si>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</si>
  <si>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</si>
  <si>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</si>
  <si>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</si>
  <si>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</si>
  <si>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</si>
  <si>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</si>
  <si>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</si>
  <si>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</si>
  <si>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</si>
  <si>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</si>
  <si>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</si>
  <si>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</si>
  <si>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</si>
  <si>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</si>
  <si>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</si>
  <si>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</si>
  <si>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</si>
  <si>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</si>
  <si>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</si>
  <si>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</si>
  <si>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</si>
  <si>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</si>
  <si>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</si>
  <si>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</si>
  <si>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</si>
  <si>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</si>
  <si>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</si>
  <si>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</si>
  <si>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</si>
  <si>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</si>
  <si>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</si>
  <si>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</si>
  <si>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</si>
  <si>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</si>
  <si>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</si>
  <si>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</si>
  <si>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</si>
  <si>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</si>
  <si>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</si>
  <si>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</si>
  <si>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</si>
  <si>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</si>
  <si>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</si>
  <si>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</si>
  <si>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</si>
  <si>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</si>
  <si>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</si>
  <si>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</si>
  <si>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</si>
  <si>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</si>
  <si>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</si>
  <si>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</si>
  <si>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</si>
  <si>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</si>
  <si>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</si>
  <si>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</si>
  <si>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</si>
  <si>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</si>
  <si>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</si>
  <si>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</si>
  <si>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</si>
  <si>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</si>
  <si>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</si>
  <si>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</si>
  <si>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</si>
  <si>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</si>
  <si>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</si>
  <si>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</si>
  <si>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</si>
  <si>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</si>
  <si>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</si>
  <si>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</si>
  <si>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</si>
  <si>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</si>
  <si>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</si>
  <si>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</si>
  <si>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</si>
  <si>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</si>
  <si>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</si>
  <si>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</si>
  <si>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</si>
  <si>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</si>
  <si>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</si>
  <si>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</si>
  <si>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</si>
  <si>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</si>
  <si>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</si>
  <si>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</si>
  <si>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</si>
  <si>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</si>
  <si>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</si>
  <si>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</si>
  <si>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</si>
  <si>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</si>
  <si>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</si>
  <si>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</si>
  <si>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</si>
  <si>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</si>
  <si>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</si>
  <si>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</si>
  <si>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</si>
  <si>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</si>
  <si>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</si>
  <si>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</si>
  <si>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</si>
  <si>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</si>
  <si>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</si>
  <si>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</si>
  <si>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</si>
  <si>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</si>
  <si>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</si>
  <si>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</si>
  <si>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</si>
  <si>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</si>
  <si>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</si>
  <si>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</si>
  <si>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</si>
  <si>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</si>
  <si>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</si>
  <si>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</si>
  <si>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</si>
  <si>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</si>
  <si>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</si>
  <si>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</si>
  <si>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</si>
  <si>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</si>
  <si>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</si>
  <si>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</si>
  <si>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</si>
  <si>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</si>
  <si>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</si>
  <si>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</si>
  <si>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</si>
  <si>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</si>
  <si>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</si>
  <si>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</si>
  <si>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</si>
  <si>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</si>
  <si>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</si>
  <si>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</si>
  <si>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</si>
  <si>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</si>
  <si>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</si>
  <si>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</si>
  <si>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</si>
  <si>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</si>
  <si>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</si>
  <si>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</si>
  <si>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</si>
  <si>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</si>
  <si>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</si>
  <si>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</si>
  <si>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</si>
  <si>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</si>
  <si>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</si>
  <si>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</si>
  <si>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</si>
  <si>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</si>
  <si>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</si>
  <si>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</si>
  <si>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</si>
  <si>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</si>
  <si>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</si>
  <si>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</si>
  <si>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</si>
  <si>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</si>
  <si>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</si>
  <si>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</si>
  <si>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</si>
  <si>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</si>
  <si>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</si>
  <si>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</si>
  <si>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</si>
  <si>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</si>
  <si>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</si>
  <si>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</si>
  <si>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</si>
  <si>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</si>
  <si>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</si>
  <si>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</si>
  <si>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</si>
  <si>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</si>
  <si>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</si>
  <si>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</si>
  <si>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</si>
  <si>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</si>
  <si>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</si>
  <si>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</si>
  <si>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</si>
  <si>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</si>
  <si>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</si>
  <si>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</si>
  <si>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</si>
  <si>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</si>
  <si>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</si>
  <si>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</si>
  <si>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</si>
  <si>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</si>
  <si>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</si>
  <si>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</si>
  <si>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</si>
  <si>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</si>
  <si>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</si>
  <si>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</si>
  <si>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</si>
  <si>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</si>
  <si>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</si>
  <si>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</si>
  <si>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</si>
  <si>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</si>
  <si>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</si>
  <si>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</si>
  <si>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</si>
  <si>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</si>
  <si>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</si>
  <si>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</si>
  <si>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</si>
  <si>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</si>
  <si>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</si>
  <si>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</si>
  <si>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</si>
  <si>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</si>
  <si>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</si>
  <si>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</si>
  <si>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</si>
  <si>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</si>
  <si>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</si>
  <si>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</si>
  <si>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</si>
  <si>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</si>
  <si>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</si>
  <si>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</si>
  <si>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</si>
  <si>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</si>
  <si>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</si>
  <si>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</si>
  <si>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</si>
  <si>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</si>
  <si>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</si>
  <si>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</si>
  <si>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</si>
  <si>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</si>
  <si>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</si>
  <si>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</si>
  <si>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</si>
  <si>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</si>
  <si>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</si>
  <si>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</si>
  <si>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</si>
  <si>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</si>
  <si>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</si>
  <si>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</si>
  <si>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</si>
  <si>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</si>
  <si>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</si>
  <si>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</si>
  <si>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</si>
  <si>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</si>
  <si>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</si>
  <si>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</si>
  <si>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</si>
  <si>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</si>
  <si>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</si>
  <si>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</si>
  <si>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</si>
  <si>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</si>
  <si>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</si>
  <si>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</si>
  <si>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</si>
  <si>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</si>
  <si>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</si>
  <si>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</si>
  <si>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</si>
  <si>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</si>
  <si>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</si>
  <si>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</si>
  <si>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</si>
  <si>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</si>
  <si>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</si>
  <si>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</si>
  <si>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</si>
  <si>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</si>
  <si>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</si>
  <si>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</si>
  <si>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</si>
  <si>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</si>
  <si>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</si>
  <si>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</si>
  <si>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</si>
  <si>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</si>
  <si>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</si>
  <si>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</si>
  <si>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</si>
  <si>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</si>
  <si>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</si>
  <si>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</si>
  <si>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</si>
  <si>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</si>
  <si>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</si>
  <si>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</si>
  <si>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</si>
  <si>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</si>
  <si>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</si>
  <si>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</si>
  <si>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</si>
  <si>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</si>
  <si>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</si>
  <si>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</si>
  <si>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</si>
  <si>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</si>
  <si>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</si>
  <si>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</si>
  <si>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</si>
  <si>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</si>
  <si>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</si>
  <si>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</si>
  <si>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</si>
  <si>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</si>
  <si>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</si>
  <si>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</si>
  <si>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</si>
  <si>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</si>
  <si>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</si>
  <si>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</si>
  <si>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</si>
  <si>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</si>
  <si>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</si>
  <si>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</si>
  <si>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</si>
  <si>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</si>
  <si>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</si>
  <si>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</si>
  <si>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</si>
  <si>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</si>
  <si>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</si>
  <si>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</si>
  <si>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</si>
  <si>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</si>
  <si>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</si>
  <si>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</si>
  <si>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</si>
  <si>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</si>
  <si>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</si>
  <si>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</si>
  <si>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</si>
  <si>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</si>
  <si>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</si>
  <si>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</si>
  <si>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</si>
  <si>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</si>
  <si>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</si>
  <si>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</si>
  <si>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</si>
  <si>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</si>
  <si>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</si>
  <si>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</si>
  <si>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</si>
  <si>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</si>
  <si>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</si>
  <si>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</si>
  <si>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</si>
  <si>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</si>
  <si>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</si>
  <si>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</si>
  <si>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</si>
  <si>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</si>
  <si>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</si>
  <si>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</si>
  <si>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</si>
  <si>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</si>
  <si>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</si>
  <si>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</si>
  <si>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</si>
  <si>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</si>
  <si>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</si>
  <si>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</si>
  <si>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</si>
  <si>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</si>
  <si>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</si>
  <si>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</si>
  <si>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</si>
  <si>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</si>
  <si>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</si>
  <si>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</si>
  <si>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</si>
  <si>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</si>
  <si>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</si>
  <si>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</si>
  <si>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</si>
  <si>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</si>
  <si>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</si>
  <si>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</si>
  <si>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</si>
  <si>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</si>
  <si>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</si>
  <si>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</si>
  <si>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</si>
  <si>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</si>
  <si>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</si>
  <si>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</si>
  <si>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</si>
  <si>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</si>
  <si>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</si>
  <si>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</si>
  <si>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</si>
  <si>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</si>
  <si>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</si>
  <si>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</si>
  <si>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</si>
  <si>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</si>
  <si>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</si>
  <si>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</si>
  <si>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</si>
  <si>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</si>
  <si>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</si>
  <si>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</si>
  <si>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</si>
  <si>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</si>
  <si>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</si>
  <si>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</si>
  <si>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</si>
  <si>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</si>
  <si>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</si>
  <si>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</si>
  <si>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</si>
  <si>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</si>
  <si>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</si>
  <si>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</si>
  <si>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</si>
  <si>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</si>
  <si>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</si>
  <si>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</si>
  <si>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</si>
  <si>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</si>
  <si>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</si>
  <si>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</si>
  <si>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</si>
  <si>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</si>
  <si>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</si>
  <si>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</si>
  <si>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</si>
  <si>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</si>
  <si>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</si>
  <si>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</si>
  <si>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</si>
  <si>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</si>
  <si>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</si>
  <si>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</si>
  <si>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</si>
  <si>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</si>
  <si>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</si>
  <si>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</si>
  <si>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</si>
  <si>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</si>
  <si>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</si>
  <si>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</si>
  <si>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</si>
  <si>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</si>
  <si>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</si>
  <si>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</si>
  <si>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</si>
  <si>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</si>
  <si>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</si>
  <si>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</si>
  <si>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</si>
  <si>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</si>
  <si>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</si>
  <si>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</si>
  <si>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</si>
  <si>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</si>
  <si>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</si>
  <si>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</si>
  <si>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</si>
  <si>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</si>
  <si>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</si>
  <si>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</si>
  <si>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</si>
  <si>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</si>
  <si>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</si>
  <si>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</si>
  <si>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</si>
  <si>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</si>
  <si>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</si>
  <si>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</si>
  <si>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</si>
  <si>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</si>
  <si>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</si>
  <si>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</si>
  <si>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</si>
  <si>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</si>
  <si>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</si>
  <si>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</si>
  <si>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</si>
  <si>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</si>
  <si>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</si>
  <si>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</si>
  <si>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</si>
  <si>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</si>
  <si>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</si>
  <si>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</si>
  <si>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</si>
  <si>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</si>
  <si>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</si>
  <si>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</si>
  <si>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</si>
  <si>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</si>
  <si>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</si>
  <si>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</si>
  <si>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</si>
  <si>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</si>
  <si>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</si>
  <si>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</si>
  <si>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</si>
  <si>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</si>
  <si>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</si>
  <si>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</si>
  <si>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</si>
  <si>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</si>
  <si>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</si>
  <si>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</si>
  <si>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</si>
  <si>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</si>
  <si>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</si>
  <si>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</si>
  <si>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</si>
  <si>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</si>
  <si>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</si>
  <si>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</si>
  <si>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</si>
  <si>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</si>
  <si>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</si>
  <si>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</si>
  <si>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</si>
  <si>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</si>
  <si>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</si>
  <si>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</si>
  <si>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</si>
  <si>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</si>
  <si>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</si>
  <si>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</si>
  <si>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</si>
  <si>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</si>
  <si>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</si>
  <si>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</si>
  <si>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</si>
  <si>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</si>
  <si>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</si>
  <si>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</si>
  <si>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</si>
  <si>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</si>
  <si>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</si>
  <si>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</si>
  <si>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</si>
  <si>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</si>
  <si>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</si>
  <si>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</si>
  <si>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</si>
  <si>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</si>
  <si>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</si>
  <si>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</si>
  <si>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</si>
  <si>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</si>
  <si>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</si>
  <si>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</si>
  <si>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</si>
  <si>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</si>
  <si>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</si>
  <si>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</si>
  <si>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</si>
  <si>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</si>
  <si>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</si>
  <si>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</si>
  <si>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</si>
  <si>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</si>
  <si>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</si>
  <si>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</si>
  <si>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</si>
  <si>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</si>
  <si>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</si>
  <si>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</si>
  <si>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</si>
  <si>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</si>
  <si>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</si>
  <si>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</si>
  <si>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</si>
  <si>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</si>
  <si>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</si>
  <si>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</si>
  <si>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</si>
  <si>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</si>
  <si>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</si>
  <si>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</si>
  <si>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</si>
  <si>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</si>
  <si>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</si>
  <si>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</si>
  <si>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</si>
  <si>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</si>
  <si>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</si>
  <si>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</si>
  <si>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</si>
  <si>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</si>
  <si>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</si>
  <si>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</si>
  <si>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</si>
  <si>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</si>
  <si>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</si>
  <si>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</si>
  <si>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</si>
  <si>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</si>
  <si>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</si>
  <si>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</si>
  <si>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</si>
  <si>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</si>
  <si>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</si>
  <si>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</si>
  <si>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</si>
  <si>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</si>
  <si>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</si>
  <si>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</si>
  <si>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</si>
  <si>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</si>
  <si>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</si>
  <si>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</si>
  <si>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</si>
  <si>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</si>
  <si>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</si>
  <si>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</si>
  <si>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</si>
  <si>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</si>
  <si>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</si>
  <si>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</si>
  <si>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</si>
  <si>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</si>
  <si>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</si>
  <si>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</si>
  <si>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</si>
  <si>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</si>
  <si>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</si>
  <si>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</si>
  <si>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</si>
  <si>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</si>
  <si>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</si>
  <si>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</si>
  <si>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</si>
  <si>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</si>
  <si>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</si>
  <si>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</si>
  <si>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</si>
  <si>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</si>
  <si>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</si>
  <si>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</si>
  <si>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</si>
  <si>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</si>
  <si>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</si>
  <si>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</si>
  <si>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</si>
  <si>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</si>
  <si>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</si>
  <si>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</si>
  <si>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</si>
  <si>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</si>
  <si>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</si>
  <si>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</si>
  <si>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</si>
  <si>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</si>
  <si>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</si>
  <si>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</si>
  <si>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</si>
  <si>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</si>
  <si>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</si>
  <si>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</si>
  <si>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</si>
  <si>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</si>
  <si>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</si>
  <si>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</si>
  <si>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</si>
  <si>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</si>
  <si>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</si>
  <si>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</si>
  <si>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</si>
  <si>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</si>
  <si>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</si>
  <si>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</si>
  <si>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</si>
  <si>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</si>
  <si>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</si>
  <si>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</si>
  <si>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</si>
  <si>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</si>
  <si>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</si>
  <si>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</si>
  <si>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</si>
  <si>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</si>
  <si>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</si>
  <si>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</si>
  <si>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</si>
  <si>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</si>
  <si>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</si>
  <si>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</si>
  <si>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</si>
  <si>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</si>
  <si>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</si>
  <si>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</si>
  <si>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</si>
  <si>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</si>
  <si>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</si>
  <si>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</si>
  <si>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</si>
  <si>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</si>
  <si>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</si>
  <si>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</si>
  <si>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</si>
  <si>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</si>
  <si>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</si>
  <si>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</si>
  <si>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</si>
  <si>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</si>
  <si>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</si>
  <si>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</si>
  <si>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</si>
  <si>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</si>
  <si>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</si>
  <si>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</si>
  <si>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</si>
  <si>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</si>
  <si>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</si>
  <si>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</si>
  <si>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</si>
  <si>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</si>
  <si>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</si>
  <si>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</si>
  <si>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</si>
  <si>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</si>
  <si>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</si>
  <si>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</si>
  <si>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</si>
  <si>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</si>
  <si>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</si>
  <si>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</si>
  <si>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</si>
  <si>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</si>
  <si>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</si>
  <si>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</si>
  <si>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</si>
  <si>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</si>
  <si>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</si>
  <si>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</si>
  <si>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</si>
  <si>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</si>
  <si>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</si>
  <si>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</si>
  <si>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</si>
  <si>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</si>
  <si>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</si>
  <si>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</si>
  <si>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</si>
  <si>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</si>
  <si>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</si>
  <si>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</si>
  <si>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</si>
  <si>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</si>
  <si>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</si>
  <si>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</si>
  <si>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</si>
  <si>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</si>
  <si>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</si>
  <si>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</si>
  <si>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</si>
  <si>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</si>
  <si>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</si>
  <si>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</si>
  <si>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</si>
  <si>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</si>
  <si>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</si>
  <si>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</si>
  <si>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</si>
  <si>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</si>
  <si>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</si>
  <si>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</si>
  <si>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</si>
  <si>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</si>
  <si>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</si>
  <si>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</si>
  <si>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</si>
  <si>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</si>
  <si>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</si>
  <si>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</si>
  <si>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</si>
  <si>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</si>
  <si>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</si>
  <si>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</si>
  <si>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</si>
  <si>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</si>
  <si>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</si>
  <si>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</si>
  <si>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</si>
  <si>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</si>
  <si>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</si>
  <si>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</si>
  <si>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</si>
  <si>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</si>
  <si>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</si>
  <si>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</si>
  <si>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</si>
  <si>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</si>
  <si>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</si>
  <si>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</si>
  <si>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</si>
  <si>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</si>
  <si>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</si>
  <si>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</si>
  <si>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</si>
  <si>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</si>
  <si>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</si>
  <si>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</si>
  <si>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</si>
  <si>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</si>
  <si>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</si>
  <si>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</si>
  <si>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</si>
  <si>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</si>
  <si>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</si>
  <si>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</si>
  <si>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</si>
  <si>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</si>
  <si>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</si>
  <si>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</si>
  <si>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</si>
  <si>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</si>
  <si>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</si>
  <si>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</si>
  <si>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</si>
  <si>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</si>
  <si>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</si>
  <si>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</si>
  <si>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</si>
  <si>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</si>
  <si>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</si>
  <si>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</si>
  <si>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</si>
  <si>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</si>
  <si>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</si>
  <si>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</si>
  <si>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</si>
  <si>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</si>
  <si>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</si>
  <si>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</si>
  <si>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</si>
  <si>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</si>
  <si>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</si>
  <si>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</si>
  <si>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</si>
  <si>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</si>
  <si>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</si>
  <si>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</si>
  <si>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</si>
  <si>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</si>
  <si>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</si>
  <si>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</si>
  <si>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</si>
  <si>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</si>
  <si>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</si>
  <si>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</si>
  <si>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</si>
  <si>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</si>
  <si>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</si>
  <si>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</si>
  <si>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</si>
  <si>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</si>
  <si>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</si>
  <si>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</si>
  <si>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</si>
  <si>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</si>
  <si>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</si>
  <si>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</si>
  <si>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</si>
  <si>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</si>
  <si>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</si>
  <si>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</si>
  <si>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</si>
  <si>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</si>
  <si>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</si>
  <si>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</si>
  <si>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</si>
  <si>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</si>
  <si>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</si>
  <si>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</si>
  <si>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</si>
  <si>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</si>
  <si>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</si>
  <si>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</si>
  <si>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</si>
  <si>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</si>
  <si>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</si>
  <si>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</si>
  <si>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</si>
  <si>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</si>
  <si>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</si>
  <si>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</si>
  <si>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</si>
  <si>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</si>
  <si>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</si>
  <si>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</si>
  <si>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</si>
  <si>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</si>
  <si>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</si>
  <si>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</si>
  <si>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</si>
  <si>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</si>
  <si>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</si>
  <si>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</si>
  <si>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</si>
  <si>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</si>
  <si>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</si>
  <si>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</si>
  <si>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</si>
  <si>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</si>
  <si>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</si>
  <si>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</si>
  <si>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</si>
  <si>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</si>
  <si>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</si>
  <si>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</si>
  <si>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</si>
  <si>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</si>
  <si>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</si>
  <si>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</si>
  <si>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</si>
  <si>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</si>
  <si>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</si>
  <si>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</si>
  <si>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</si>
  <si>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</si>
  <si>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</si>
  <si>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</si>
  <si>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</si>
  <si>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</si>
  <si>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</si>
  <si>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</si>
  <si>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</si>
  <si>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</si>
  <si>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</si>
  <si>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</si>
  <si>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</si>
  <si>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</si>
  <si>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</si>
  <si>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</si>
  <si>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</si>
  <si>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</si>
  <si>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</si>
  <si>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</si>
  <si>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</si>
  <si>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</si>
  <si>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</si>
  <si>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</si>
  <si>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</si>
  <si>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</si>
  <si>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</si>
  <si>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</si>
  <si>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</si>
  <si>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</si>
  <si>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</si>
  <si>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</si>
  <si>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</si>
  <si>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</si>
  <si>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</si>
  <si>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</si>
  <si>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</si>
  <si>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</si>
  <si>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</si>
  <si>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</si>
  <si>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</si>
  <si>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</si>
  <si>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</si>
  <si>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</si>
  <si>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</si>
  <si>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</si>
  <si>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</si>
  <si>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</si>
  <si>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</si>
  <si>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</si>
  <si>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</si>
  <si>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</si>
  <si>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</si>
  <si>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</si>
  <si>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</si>
  <si>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</si>
  <si>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</si>
  <si>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</si>
  <si>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</si>
  <si>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</si>
  <si>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</si>
  <si>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</si>
  <si>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</si>
  <si>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</si>
  <si>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</si>
  <si>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</si>
  <si>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</si>
  <si>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</si>
  <si>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</si>
  <si>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</si>
  <si>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</si>
  <si>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</si>
  <si>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</si>
  <si>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</si>
  <si>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</si>
  <si>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</si>
  <si>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</si>
  <si>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</si>
  <si>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</si>
  <si>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</si>
  <si>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</si>
  <si>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</si>
  <si>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</si>
  <si>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</si>
  <si>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</si>
  <si>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</si>
  <si>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</si>
  <si>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</si>
  <si>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</si>
  <si>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</si>
  <si>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</si>
  <si>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</si>
  <si>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</si>
  <si>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</si>
  <si>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</si>
  <si>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</si>
  <si>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</si>
  <si>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</si>
  <si>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</si>
  <si>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</si>
  <si>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</si>
  <si>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</si>
  <si>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</si>
  <si>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</si>
  <si>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</si>
  <si>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</si>
  <si>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</si>
  <si>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</si>
  <si>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</si>
  <si>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</si>
  <si>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</si>
  <si>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</si>
  <si>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</si>
  <si>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</si>
  <si>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</si>
  <si>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</si>
  <si>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</si>
  <si>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</si>
  <si>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</si>
  <si>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</si>
  <si>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</si>
  <si>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</si>
  <si>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</si>
  <si>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</si>
  <si>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</si>
  <si>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</si>
  <si>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</si>
  <si>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</si>
  <si>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</si>
  <si>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</si>
  <si>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</si>
  <si>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</si>
  <si>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</si>
  <si>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</si>
  <si>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</si>
  <si>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</si>
  <si>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</si>
  <si>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</si>
  <si>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</si>
  <si>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</si>
  <si>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</si>
  <si>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</si>
  <si>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</si>
  <si>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</si>
  <si>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</si>
  <si>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</si>
  <si>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</si>
  <si>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</si>
  <si>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</si>
  <si>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</si>
  <si>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</si>
  <si>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</si>
  <si>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</si>
  <si>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</si>
  <si>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</si>
  <si>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</si>
  <si>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</si>
  <si>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</si>
  <si>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</si>
  <si>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</si>
  <si>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</si>
  <si>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</si>
  <si>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</si>
  <si>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</si>
  <si>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</si>
  <si>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</si>
  <si>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</si>
  <si>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</si>
  <si>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</si>
  <si>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</si>
  <si>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</si>
  <si>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</si>
  <si>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</si>
  <si>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</si>
  <si>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</si>
  <si>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</si>
  <si>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</si>
  <si>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</si>
  <si>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</si>
  <si>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</si>
  <si>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</si>
  <si>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</si>
  <si>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</si>
  <si>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</si>
  <si>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</si>
  <si>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</si>
  <si>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</si>
  <si>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</si>
  <si>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</si>
  <si>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</si>
  <si>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</si>
  <si>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</si>
  <si>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</si>
  <si>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</si>
  <si>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</si>
  <si>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</si>
  <si>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</si>
  <si>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</si>
  <si>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</si>
  <si>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</si>
  <si>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</si>
  <si>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</si>
  <si>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</si>
  <si>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</si>
  <si>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</si>
  <si>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</si>
  <si>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</si>
  <si>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</si>
  <si>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</si>
  <si>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</si>
  <si>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</si>
  <si>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</si>
  <si>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</si>
  <si>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</si>
  <si>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</si>
  <si>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</si>
  <si>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</si>
  <si>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</si>
  <si>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</si>
  <si>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</si>
  <si>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</si>
  <si>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</si>
  <si>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</si>
  <si>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</si>
  <si>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</si>
  <si>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</si>
  <si>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</si>
  <si>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</si>
  <si>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</si>
  <si>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</si>
  <si>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</si>
  <si>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</si>
  <si>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</si>
  <si>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</si>
  <si>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</si>
  <si>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</si>
  <si>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</si>
  <si>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</si>
  <si>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</si>
  <si>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</si>
  <si>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</si>
  <si>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</si>
  <si>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</si>
  <si>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</si>
  <si>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</si>
  <si>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</si>
  <si>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</si>
  <si>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</si>
  <si>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</si>
  <si>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</si>
  <si>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</si>
  <si>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</si>
  <si>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</si>
  <si>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</si>
  <si>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</si>
  <si>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</si>
  <si>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</si>
  <si>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</si>
  <si>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</si>
  <si>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</si>
  <si>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</si>
  <si>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</si>
  <si>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</si>
  <si>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</si>
  <si>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</si>
  <si>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</si>
  <si>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</si>
  <si>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</si>
  <si>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</si>
  <si>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</si>
  <si>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</si>
  <si>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</si>
  <si>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</si>
  <si>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</si>
  <si>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</si>
  <si>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</si>
  <si>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</si>
  <si>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</si>
  <si>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</si>
  <si>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</si>
  <si>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</si>
  <si>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</si>
  <si>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</si>
  <si>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</si>
  <si>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</si>
  <si>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</si>
  <si>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</si>
  <si>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</si>
  <si>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</si>
  <si>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</si>
  <si>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</si>
  <si>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</si>
  <si>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</si>
  <si>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</si>
  <si>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</si>
  <si>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</si>
  <si>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</si>
  <si>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</si>
  <si>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</si>
  <si>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</si>
  <si>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</si>
  <si>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</si>
  <si>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</si>
  <si>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</si>
  <si>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</si>
  <si>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</si>
  <si>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</si>
  <si>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</si>
  <si>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</si>
  <si>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</si>
  <si>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</si>
  <si>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</si>
  <si>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</si>
  <si>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</si>
  <si>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</si>
  <si>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</si>
  <si>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</si>
  <si>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</si>
  <si>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</si>
  <si>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</si>
  <si>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</si>
  <si>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</si>
  <si>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</si>
  <si>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</si>
  <si>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</si>
  <si>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</si>
  <si>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</si>
  <si>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</si>
  <si>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</si>
  <si>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</si>
  <si>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</si>
  <si>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</si>
  <si>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</si>
  <si>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</si>
  <si>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</si>
  <si>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</si>
  <si>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</si>
  <si>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</si>
  <si>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</si>
  <si>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</si>
  <si>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</si>
  <si>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</si>
  <si>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</si>
  <si>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</si>
  <si>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</si>
  <si>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</si>
  <si>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</si>
  <si>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</si>
  <si>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</si>
  <si>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</si>
  <si>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</si>
  <si>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</si>
  <si>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</si>
  <si>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</si>
  <si>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</si>
  <si>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</si>
  <si>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</si>
  <si>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</si>
  <si>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</si>
  <si>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</si>
  <si>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</si>
  <si>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</si>
  <si>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</si>
  <si>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</si>
  <si>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</si>
  <si>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</si>
  <si>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</si>
  <si>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</si>
  <si>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</si>
  <si>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</si>
  <si>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</si>
  <si>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</si>
  <si>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</si>
  <si>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</si>
  <si>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</si>
  <si>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</si>
  <si>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</si>
  <si>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</si>
  <si>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</si>
  <si>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</si>
  <si>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</si>
  <si>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</si>
  <si>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</si>
  <si>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</si>
  <si>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</si>
  <si>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</si>
  <si>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</si>
  <si>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</si>
  <si>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</si>
  <si>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</si>
  <si>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</si>
  <si>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</si>
  <si>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</si>
  <si>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</si>
  <si>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</si>
  <si>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</si>
  <si>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</si>
  <si>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</si>
  <si>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</si>
  <si>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</si>
  <si>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</si>
  <si>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</si>
  <si>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</si>
  <si>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</si>
  <si>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</si>
  <si>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</si>
  <si>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</si>
  <si>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</si>
  <si>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</si>
  <si>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</si>
  <si>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</si>
  <si>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</si>
  <si>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</si>
  <si>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</si>
  <si>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</si>
  <si>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</si>
  <si>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</si>
  <si>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</si>
  <si>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</si>
  <si>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</si>
  <si>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</si>
  <si>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</si>
  <si>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</si>
  <si>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</si>
  <si>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</si>
  <si>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</si>
  <si>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</si>
  <si>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</si>
  <si>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</si>
  <si>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</si>
  <si>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</si>
  <si>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</si>
  <si>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</si>
  <si>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</si>
  <si>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</si>
  <si>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</si>
  <si>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</si>
  <si>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</si>
  <si>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</si>
  <si>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</si>
  <si>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</si>
  <si>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</si>
  <si>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</si>
  <si>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</si>
  <si>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</si>
  <si>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</si>
  <si>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</si>
  <si>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</si>
  <si>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</si>
  <si>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</si>
  <si>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</si>
  <si>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</si>
  <si>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</si>
  <si>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</si>
  <si>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</si>
  <si>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</si>
  <si>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</si>
  <si>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</si>
  <si>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</si>
  <si>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</si>
  <si>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</si>
  <si>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</si>
  <si>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</si>
  <si>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</si>
  <si>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</si>
  <si>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</si>
  <si>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</si>
  <si>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</si>
  <si>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</si>
  <si>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</si>
  <si>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</si>
  <si>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</si>
  <si>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</si>
  <si>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</si>
  <si>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</si>
  <si>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</si>
  <si>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</si>
  <si>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</si>
  <si>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</si>
  <si>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</si>
  <si>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</si>
  <si>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</si>
  <si>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</si>
  <si>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</si>
  <si>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</si>
  <si>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</si>
  <si>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</si>
  <si>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</si>
  <si>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</si>
  <si>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</si>
  <si>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</si>
  <si>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</si>
  <si>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</si>
  <si>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</si>
  <si>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</si>
  <si>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</si>
  <si>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</si>
  <si>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</si>
  <si>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</si>
  <si>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</si>
  <si>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</si>
  <si>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</si>
  <si>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</si>
  <si>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</si>
  <si>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</si>
  <si>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</si>
  <si>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</si>
  <si>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</si>
  <si>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</si>
  <si>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</si>
  <si>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</si>
  <si>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</si>
  <si>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</si>
  <si>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</si>
  <si>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</si>
  <si>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</si>
  <si>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</si>
  <si>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</si>
  <si>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</si>
  <si>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</si>
  <si>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</si>
  <si>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</si>
  <si>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</si>
  <si>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</si>
  <si>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</si>
  <si>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</si>
  <si>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</si>
  <si>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</si>
  <si>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</si>
  <si>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</si>
  <si>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</si>
  <si>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</si>
  <si>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</si>
  <si>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</si>
  <si>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</si>
  <si>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</si>
  <si>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</si>
  <si>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</si>
  <si>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</si>
  <si>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</si>
  <si>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</si>
  <si>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</si>
  <si>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</si>
  <si>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</si>
  <si>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</si>
  <si>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</si>
  <si>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</si>
  <si>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</si>
  <si>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</si>
  <si>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</si>
  <si>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</si>
  <si>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</si>
  <si>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</si>
  <si>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</si>
  <si>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</si>
  <si>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</si>
  <si>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</si>
  <si>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</si>
  <si>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</si>
  <si>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</si>
  <si>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</si>
  <si>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</si>
  <si>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</si>
  <si>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</si>
  <si>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</si>
  <si>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</si>
  <si>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</si>
  <si>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</si>
  <si>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</si>
  <si>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</si>
  <si>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</si>
  <si>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</si>
  <si>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</si>
  <si>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</si>
  <si>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</si>
  <si>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</si>
  <si>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</si>
  <si>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</si>
  <si>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</si>
  <si>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</si>
  <si>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</si>
  <si>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</si>
  <si>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</si>
  <si>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</si>
  <si>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</si>
  <si>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</si>
  <si>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</si>
  <si>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</si>
  <si>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</si>
  <si>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</si>
  <si>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</si>
  <si>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</si>
  <si>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</si>
  <si>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</si>
  <si>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</si>
  <si>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</si>
  <si>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</si>
  <si>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</si>
  <si>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</si>
  <si>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</si>
  <si>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</si>
  <si>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</si>
  <si>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</si>
  <si>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</si>
  <si>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</si>
  <si>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</si>
  <si>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</si>
  <si>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</si>
  <si>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</si>
  <si>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</si>
  <si>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</si>
  <si>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</si>
  <si>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</si>
  <si>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</si>
  <si>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</si>
  <si>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</si>
  <si>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</si>
  <si>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</si>
  <si>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</si>
  <si>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</si>
  <si>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</si>
  <si>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</si>
  <si>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</si>
  <si>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</si>
  <si>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</si>
  <si>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</si>
  <si>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</si>
  <si>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</si>
  <si>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</si>
  <si>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</si>
  <si>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</si>
  <si>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</si>
  <si>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</si>
  <si>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</si>
  <si>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</si>
  <si>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</si>
  <si>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</si>
  <si>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</si>
  <si>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</si>
  <si>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</si>
  <si>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</si>
  <si>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</si>
  <si>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</si>
  <si>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</si>
  <si>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</si>
  <si>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</si>
  <si>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</si>
  <si>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</si>
  <si>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</si>
  <si>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</si>
  <si>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</si>
  <si>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</si>
  <si>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</si>
  <si>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</si>
  <si>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</si>
  <si>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</si>
  <si>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</si>
  <si>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</si>
  <si>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</si>
  <si>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</si>
  <si>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</si>
  <si>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</si>
  <si>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</si>
  <si>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</si>
  <si>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</si>
  <si>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</si>
  <si>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</si>
  <si>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</si>
  <si>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</si>
  <si>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</si>
  <si>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</si>
  <si>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</si>
  <si>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</si>
  <si>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</si>
  <si>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</si>
  <si>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</si>
  <si>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</si>
  <si>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</si>
  <si>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</si>
  <si>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</si>
  <si>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</si>
  <si>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</si>
  <si>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</si>
  <si>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</si>
  <si>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</si>
  <si>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</si>
  <si>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</si>
  <si>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</si>
  <si>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</si>
  <si>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</si>
  <si>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</si>
  <si>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</si>
  <si>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</si>
  <si>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</si>
  <si>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</si>
  <si>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</si>
  <si>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</si>
  <si>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</si>
  <si>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</si>
  <si>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</si>
  <si>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</si>
  <si>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</si>
  <si>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</si>
  <si>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</si>
  <si>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</si>
  <si>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</si>
  <si>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</si>
  <si>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</si>
  <si>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</si>
  <si>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</si>
  <si>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</si>
  <si>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</si>
  <si>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</si>
  <si>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</si>
  <si>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</si>
  <si>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</si>
  <si>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</si>
  <si>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</si>
  <si>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</si>
  <si>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</si>
  <si>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</si>
  <si>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</si>
  <si>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</si>
  <si>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</si>
  <si>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</si>
  <si>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</si>
  <si>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</si>
  <si>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</si>
  <si>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</si>
  <si>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</si>
  <si>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</si>
  <si>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</si>
  <si>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</si>
  <si>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</si>
  <si>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</si>
  <si>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</si>
  <si>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</si>
  <si>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</si>
  <si>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</si>
  <si>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</si>
  <si>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</si>
  <si>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</si>
  <si>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</si>
  <si>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</si>
  <si>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</si>
  <si>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</si>
  <si>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</si>
  <si>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</si>
  <si>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</si>
  <si>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</si>
  <si>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</si>
  <si>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</si>
  <si>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</si>
  <si>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</si>
  <si>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</si>
  <si>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</si>
  <si>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</si>
  <si>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</si>
  <si>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</si>
  <si>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</si>
  <si>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</si>
  <si>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</si>
  <si>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</si>
  <si>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</si>
  <si>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</si>
  <si>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</si>
  <si>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</si>
  <si>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</si>
  <si>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</si>
  <si>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</si>
  <si>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</si>
  <si>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</si>
  <si>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</si>
  <si>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</si>
  <si>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</si>
  <si>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</si>
  <si>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</si>
  <si>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</si>
  <si>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</si>
  <si>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</si>
  <si>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</si>
  <si>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</si>
  <si>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</si>
  <si>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</si>
  <si>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</si>
  <si>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</si>
  <si>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</si>
  <si>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</si>
  <si>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</si>
  <si>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</si>
  <si>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</si>
  <si>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</si>
  <si>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</si>
  <si>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</si>
  <si>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</si>
  <si>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</si>
  <si>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</si>
  <si>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</si>
  <si>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</si>
  <si>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</si>
  <si>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</si>
  <si>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</si>
  <si>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</si>
  <si>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</si>
  <si>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</si>
  <si>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</si>
  <si>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</si>
  <si>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</si>
  <si>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</si>
  <si>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</si>
  <si>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</si>
  <si>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</si>
  <si>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</si>
  <si>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</si>
  <si>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</si>
  <si>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</si>
  <si>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</si>
  <si>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</si>
  <si>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</si>
  <si>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</si>
  <si>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</si>
  <si>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</si>
  <si>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</si>
  <si>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</si>
  <si>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</si>
  <si>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</si>
  <si>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</si>
  <si>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</si>
  <si>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</si>
  <si>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</si>
  <si>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</si>
  <si>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</si>
  <si>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</si>
  <si>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</si>
  <si>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</si>
  <si>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</si>
  <si>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</si>
  <si>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</si>
  <si>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</si>
  <si>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</si>
  <si>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</si>
  <si>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</si>
  <si>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</si>
  <si>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</si>
  <si>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</si>
  <si>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</si>
  <si>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</si>
  <si>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</si>
  <si>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</si>
  <si>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</si>
  <si>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</si>
  <si>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</si>
  <si>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</si>
  <si>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</si>
  <si>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</si>
  <si>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</si>
  <si>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</si>
  <si>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</si>
  <si>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</si>
  <si>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</si>
  <si>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</si>
  <si>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</si>
  <si>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</si>
  <si>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</si>
  <si>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</si>
  <si>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</si>
  <si>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</si>
  <si>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</si>
  <si>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</si>
  <si>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</si>
  <si>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</si>
  <si>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</si>
  <si>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</si>
  <si>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</si>
  <si>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</si>
  <si>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</si>
  <si>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</si>
  <si>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</si>
  <si>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</si>
  <si>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</si>
  <si>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</si>
  <si>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</si>
  <si>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</si>
  <si>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</si>
  <si>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</si>
  <si>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</si>
  <si>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</si>
  <si>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</si>
  <si>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</si>
  <si>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</si>
  <si>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</si>
  <si>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</si>
  <si>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</si>
  <si>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</si>
  <si>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</si>
  <si>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</si>
  <si>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</si>
  <si>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</si>
  <si>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</si>
  <si>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</si>
  <si>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</si>
  <si>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</si>
  <si>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</si>
  <si>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</si>
  <si>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</si>
  <si>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</si>
  <si>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</si>
  <si>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</si>
  <si>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</si>
  <si>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</si>
  <si>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</si>
  <si>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</si>
  <si>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</si>
  <si>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</si>
  <si>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</si>
  <si>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</si>
  <si>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</si>
  <si>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</si>
  <si>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</si>
  <si>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</si>
  <si>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</si>
  <si>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</si>
  <si>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</si>
  <si>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</si>
  <si>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</si>
  <si>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</si>
  <si>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</si>
  <si>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</si>
  <si>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</si>
  <si>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</si>
  <si>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</si>
  <si>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</si>
  <si>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</si>
  <si>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</si>
  <si>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</si>
  <si>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</si>
  <si>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</si>
  <si>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</si>
  <si>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</si>
  <si>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</si>
  <si>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</si>
  <si>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</si>
  <si>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</si>
  <si>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</si>
  <si>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</si>
  <si>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</si>
  <si>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</si>
  <si>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</si>
  <si>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</si>
  <si>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</si>
  <si>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</si>
  <si>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</si>
  <si>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</si>
  <si>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</si>
  <si>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</si>
  <si>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</si>
  <si>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</si>
  <si>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</si>
  <si>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</si>
  <si>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</si>
  <si>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</si>
  <si>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</si>
  <si>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</si>
  <si>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</si>
  <si>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</si>
  <si>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</si>
  <si>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</si>
  <si>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</si>
  <si>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</si>
  <si>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</si>
  <si>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</si>
  <si>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</si>
  <si>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</si>
  <si>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</si>
  <si>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</si>
  <si>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</si>
  <si>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</si>
  <si>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</si>
  <si>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</si>
  <si>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</si>
  <si>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</si>
  <si>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</si>
  <si>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</si>
  <si>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</si>
  <si>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</si>
  <si>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</si>
  <si>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</si>
  <si>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</si>
  <si>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</si>
  <si>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</si>
  <si>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</si>
  <si>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</si>
  <si>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</si>
  <si>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</si>
  <si>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</si>
  <si>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</si>
  <si>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</si>
  <si>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</si>
  <si>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</si>
  <si>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</si>
  <si>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</si>
  <si>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</si>
  <si>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</si>
  <si>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</si>
  <si>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</si>
  <si>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</si>
  <si>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</si>
  <si>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</si>
  <si>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</si>
  <si>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</si>
  <si>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</si>
  <si>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</si>
  <si>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</si>
  <si>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</si>
  <si>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</si>
  <si>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</si>
  <si>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</si>
  <si>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</si>
  <si>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</si>
  <si>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</si>
  <si>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</si>
  <si>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</si>
  <si>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</si>
  <si>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</si>
  <si>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</si>
  <si>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</si>
  <si>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</si>
  <si>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</si>
  <si>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</si>
  <si>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</si>
  <si>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</si>
  <si>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</si>
  <si>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</si>
  <si>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</si>
  <si>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</si>
  <si>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</si>
  <si>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</si>
  <si>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</si>
  <si>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</si>
  <si>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</si>
  <si>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</si>
  <si>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</si>
  <si>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</si>
  <si>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</si>
  <si>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</si>
  <si>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</si>
  <si>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</si>
  <si>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</si>
  <si>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</si>
  <si>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</si>
  <si>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</si>
  <si>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</si>
  <si>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</si>
  <si>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</si>
  <si>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</si>
  <si>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</si>
  <si>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</si>
  <si>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</si>
  <si>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</si>
  <si>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</si>
  <si>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</si>
  <si>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</si>
  <si>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</si>
  <si>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</si>
  <si>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</si>
  <si>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</si>
  <si>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</si>
  <si>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</si>
  <si>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</si>
  <si>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</si>
  <si>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</si>
  <si>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</si>
  <si>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</si>
  <si>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</si>
  <si>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</si>
  <si>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</si>
  <si>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</si>
  <si>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</si>
  <si>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</si>
  <si>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</si>
  <si>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</si>
  <si>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</si>
  <si>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</si>
  <si>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</si>
  <si>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</si>
  <si>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</si>
  <si>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</si>
  <si>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</si>
  <si>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</si>
  <si>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</si>
  <si>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</si>
  <si>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</si>
  <si>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</si>
  <si>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</si>
  <si>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</si>
  <si>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</si>
  <si>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</si>
  <si>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</si>
  <si>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</si>
  <si>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</si>
  <si>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</si>
  <si>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</si>
  <si>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</si>
  <si>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</si>
  <si>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</si>
  <si>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</si>
  <si>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</si>
  <si>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</si>
  <si>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</si>
  <si>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</si>
  <si>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</si>
  <si>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</si>
  <si>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</si>
  <si>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</si>
  <si>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</si>
  <si>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</si>
  <si>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</si>
  <si>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</si>
  <si>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</si>
  <si>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</si>
  <si>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</si>
  <si>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</si>
  <si>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</si>
  <si>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</si>
  <si>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</si>
  <si>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</si>
  <si>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</si>
  <si>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</si>
  <si>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</si>
  <si>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</si>
  <si>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</si>
  <si>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</si>
  <si>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</si>
  <si>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</si>
  <si>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</si>
  <si>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</si>
  <si>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</si>
  <si>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</si>
  <si>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</si>
  <si>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</si>
  <si>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</si>
  <si>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</si>
  <si>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</si>
  <si>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</si>
  <si>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</si>
  <si>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</si>
  <si>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</si>
  <si>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</si>
  <si>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</si>
  <si>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</si>
  <si>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</si>
  <si>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</si>
  <si>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</si>
  <si>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</si>
  <si>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</si>
  <si>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</si>
  <si>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</si>
  <si>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</si>
  <si>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</si>
  <si>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</si>
  <si>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</si>
  <si>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</si>
  <si>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</si>
  <si>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</si>
  <si>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</si>
  <si>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</si>
  <si>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</si>
  <si>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</si>
  <si>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</si>
  <si>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</si>
  <si>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</si>
  <si>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</si>
  <si>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</si>
  <si>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</si>
  <si>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</si>
  <si>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</si>
  <si>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</si>
  <si>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</si>
  <si>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</si>
  <si>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</si>
  <si>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</si>
  <si>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</si>
  <si>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</si>
  <si>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</si>
  <si>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</si>
  <si>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</si>
  <si>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</si>
  <si>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</si>
  <si>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</si>
  <si>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</si>
  <si>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</si>
  <si>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</si>
  <si>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</si>
  <si>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</si>
  <si>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</si>
  <si>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</si>
  <si>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</si>
  <si>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</si>
  <si>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</si>
  <si>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</si>
  <si>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</si>
  <si>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</si>
  <si>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</si>
  <si>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</si>
  <si>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</si>
  <si>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</si>
  <si>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</si>
  <si>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</si>
  <si>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</si>
  <si>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</si>
  <si>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</si>
  <si>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</si>
  <si>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</si>
  <si>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</si>
  <si>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</si>
  <si>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</si>
  <si>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</si>
  <si>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</si>
  <si>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</si>
  <si>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</si>
  <si>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</si>
  <si>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</si>
  <si>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</si>
  <si>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</si>
  <si>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</si>
  <si>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</si>
  <si>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</si>
  <si>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</si>
  <si>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</si>
  <si>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</si>
  <si>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</si>
  <si>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</si>
  <si>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</si>
  <si>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</si>
  <si>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</si>
  <si>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</si>
  <si>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</si>
  <si>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</si>
  <si>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</si>
  <si>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</si>
  <si>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</si>
  <si>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</si>
  <si>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</si>
  <si>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</si>
  <si>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</si>
  <si>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</si>
  <si>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</si>
  <si>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</si>
  <si>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</si>
  <si>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</si>
  <si>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</si>
  <si>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</si>
  <si>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</si>
  <si>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</si>
  <si>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</si>
  <si>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</si>
  <si>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</si>
  <si>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</si>
  <si>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</si>
  <si>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</si>
  <si>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</si>
  <si>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</si>
  <si>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</si>
  <si>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</si>
  <si>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</si>
  <si>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</si>
  <si>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</si>
  <si>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</si>
  <si>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</si>
  <si>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</si>
  <si>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</si>
  <si>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</si>
  <si>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</si>
  <si>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</si>
  <si>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</si>
  <si>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</si>
  <si>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</si>
  <si>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</si>
  <si>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</si>
  <si>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</si>
  <si>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</si>
  <si>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</si>
  <si>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</si>
  <si>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</si>
  <si>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</si>
  <si>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</si>
  <si>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</si>
  <si>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</si>
  <si>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</si>
  <si>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</si>
  <si>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</si>
  <si>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</si>
  <si>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</si>
  <si>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</si>
  <si>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</si>
  <si>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</si>
  <si>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</si>
  <si>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</si>
  <si>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</si>
  <si>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</si>
  <si>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</si>
  <si>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</si>
  <si>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</si>
  <si>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</si>
  <si>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</si>
  <si>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</si>
  <si>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</si>
  <si>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</si>
  <si>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</si>
  <si>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</si>
  <si>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</si>
  <si>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</si>
  <si>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</si>
  <si>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</si>
  <si>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</si>
  <si>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</si>
  <si>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</si>
  <si>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</si>
  <si>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</si>
  <si>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</si>
  <si>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</si>
  <si>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</si>
  <si>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</si>
  <si>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</si>
  <si>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</si>
  <si>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</si>
  <si>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</si>
  <si>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</si>
  <si>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</si>
  <si>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</si>
  <si>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</si>
  <si>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</si>
  <si>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</si>
  <si>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</si>
  <si>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</si>
  <si>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</si>
  <si>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</si>
  <si>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</si>
  <si>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</si>
  <si>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</si>
  <si>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</si>
  <si>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</si>
  <si>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</si>
  <si>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</si>
  <si>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</si>
  <si>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</si>
  <si>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</si>
  <si>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</si>
  <si>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</si>
  <si>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</si>
  <si>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</si>
  <si>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</si>
  <si>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</si>
  <si>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</si>
  <si>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</si>
  <si>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</si>
  <si>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</si>
  <si>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</si>
  <si>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</si>
  <si>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</si>
  <si>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</si>
  <si>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</si>
  <si>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</si>
  <si>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</si>
  <si>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</si>
  <si>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</si>
  <si>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</si>
  <si>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</si>
  <si>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</si>
  <si>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</si>
  <si>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</si>
  <si>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</si>
  <si>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</si>
  <si>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</si>
  <si>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</si>
  <si>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</si>
  <si>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</si>
  <si>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</si>
  <si>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</si>
  <si>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</si>
  <si>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</si>
  <si>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</si>
  <si>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</si>
  <si>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</si>
  <si>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</si>
  <si>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</si>
  <si>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</si>
  <si>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</si>
  <si>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</si>
  <si>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</si>
  <si>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</si>
  <si>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</si>
  <si>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</si>
  <si>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</si>
  <si>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</si>
  <si>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</si>
  <si>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</si>
  <si>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</si>
  <si>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</si>
  <si>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</si>
  <si>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</si>
  <si>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</si>
  <si>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</si>
  <si>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</si>
  <si>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</si>
  <si>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</si>
  <si>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</si>
  <si>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</si>
  <si>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</si>
  <si>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</si>
  <si>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</si>
  <si>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</si>
  <si>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</si>
  <si>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</si>
  <si>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</si>
  <si>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</si>
  <si>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</si>
  <si>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</si>
  <si>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</si>
  <si>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</si>
  <si>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</si>
  <si>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</si>
  <si>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</si>
  <si>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</si>
  <si>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</si>
  <si>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</si>
  <si>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</si>
  <si>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</si>
  <si>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</si>
  <si>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</si>
  <si>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</si>
  <si>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</si>
  <si>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</si>
  <si>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</si>
  <si>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</si>
  <si>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</si>
  <si>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</si>
  <si>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</si>
  <si>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</si>
  <si>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</si>
  <si>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</si>
  <si>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</si>
  <si>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</si>
  <si>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</si>
  <si>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</si>
  <si>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</si>
  <si>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</si>
  <si>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</si>
  <si>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</si>
  <si>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</si>
  <si>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</si>
  <si>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</si>
  <si>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</si>
  <si>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</si>
  <si>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</si>
  <si>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</si>
  <si>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</si>
  <si>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</si>
  <si>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</si>
  <si>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</si>
  <si>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</si>
  <si>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</si>
  <si>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</si>
  <si>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</si>
  <si>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</si>
  <si>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</si>
  <si>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</si>
  <si>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</si>
  <si>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</si>
  <si>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</si>
  <si>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</si>
  <si>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</si>
  <si>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</si>
  <si>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</si>
  <si>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</si>
  <si>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</si>
  <si>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</si>
  <si>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</si>
  <si>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</si>
  <si>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</si>
  <si>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</si>
  <si>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</si>
  <si>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</si>
  <si>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</si>
  <si>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</si>
  <si>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</si>
  <si>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</si>
  <si>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</si>
  <si>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</si>
  <si>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</si>
  <si>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</si>
  <si>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</si>
  <si>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</si>
  <si>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</si>
  <si>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</si>
  <si>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</si>
  <si>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</si>
  <si>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</si>
  <si>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</si>
  <si>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</si>
  <si>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</si>
  <si>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</si>
  <si>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</si>
  <si>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</si>
  <si>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</si>
  <si>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</si>
  <si>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</si>
  <si>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</si>
  <si>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</si>
  <si>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</si>
  <si>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</si>
  <si>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</si>
  <si>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</si>
  <si>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</si>
  <si>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</si>
  <si>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</si>
  <si>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</si>
  <si>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</si>
  <si>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</si>
  <si>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</si>
  <si>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</si>
  <si>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</si>
  <si>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</si>
  <si>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</si>
  <si>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</si>
  <si>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</si>
  <si>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</si>
  <si>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</si>
  <si>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</si>
  <si>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</si>
  <si>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</si>
  <si>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</si>
  <si>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</si>
  <si>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</si>
  <si>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</si>
  <si>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</si>
  <si>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</si>
  <si>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</si>
  <si>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</si>
  <si>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</si>
  <si>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</si>
  <si>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</si>
  <si>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</si>
  <si>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</si>
  <si>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</si>
  <si>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</si>
  <si>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</si>
  <si>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</si>
  <si>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</si>
  <si>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</si>
  <si>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</si>
  <si>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</si>
  <si>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</si>
  <si>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</si>
  <si>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</si>
  <si>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</si>
  <si>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</si>
  <si>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</si>
  <si>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</si>
  <si>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</si>
  <si>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</si>
  <si>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</si>
  <si>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</si>
  <si>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</si>
  <si>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</si>
  <si>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</si>
  <si>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</si>
  <si>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</si>
  <si>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</si>
  <si>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</si>
  <si>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</si>
  <si>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</si>
  <si>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</si>
  <si>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</si>
  <si>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</si>
  <si>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</si>
  <si>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</si>
  <si>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</si>
  <si>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</si>
  <si>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</si>
  <si>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</si>
  <si>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</si>
  <si>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</si>
  <si>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</si>
  <si>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</si>
  <si>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</si>
  <si>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</si>
  <si>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</si>
  <si>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</si>
  <si>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</si>
  <si>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</si>
  <si>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</si>
  <si>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</si>
  <si>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</si>
  <si>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</si>
  <si>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</si>
  <si>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</si>
  <si>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</si>
  <si>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</si>
  <si>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</si>
  <si>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</si>
  <si>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</si>
  <si>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</si>
  <si>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</si>
  <si>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</si>
  <si>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</si>
  <si>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</si>
  <si>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</si>
  <si>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</si>
  <si>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</si>
  <si>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</si>
  <si>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</si>
  <si>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</si>
  <si>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</si>
  <si>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</si>
  <si>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</si>
  <si>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</si>
  <si>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</si>
  <si>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</si>
  <si>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</si>
  <si>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</si>
  <si>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</si>
  <si>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</si>
  <si>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</si>
  <si>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</si>
  <si>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</si>
  <si>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</si>
  <si>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</si>
  <si>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</si>
  <si>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</si>
  <si>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</si>
  <si>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</si>
  <si>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</si>
  <si>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</si>
  <si>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</si>
  <si>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</si>
  <si>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</si>
  <si>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</si>
  <si>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</si>
  <si>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</si>
  <si>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</si>
  <si>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</si>
  <si>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</si>
  <si>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</si>
  <si>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</si>
  <si>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</si>
  <si>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</si>
  <si>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</si>
  <si>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</si>
  <si>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</si>
  <si>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</si>
  <si>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</si>
  <si>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</si>
  <si>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</si>
  <si>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</si>
  <si>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</si>
  <si>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</si>
  <si>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</si>
  <si>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</si>
  <si>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</si>
  <si>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</si>
  <si>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</si>
  <si>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</si>
  <si>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</si>
  <si>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</si>
  <si>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</si>
  <si>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</si>
  <si>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</si>
  <si>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</si>
  <si>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</si>
  <si>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</si>
  <si>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</si>
  <si>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</si>
  <si>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</si>
  <si>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</si>
  <si>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</si>
  <si>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</si>
  <si>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</si>
  <si>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</si>
  <si>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</si>
  <si>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</si>
  <si>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</si>
  <si>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</si>
  <si>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</si>
  <si>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</si>
  <si>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</si>
  <si>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</si>
  <si>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</si>
  <si>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</si>
  <si>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</si>
  <si>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</si>
  <si>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</si>
  <si>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</si>
  <si>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</si>
  <si>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</si>
  <si>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</si>
  <si>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</si>
  <si>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</si>
  <si>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</si>
  <si>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</si>
  <si>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</si>
  <si>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</si>
  <si>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</si>
  <si>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</si>
  <si>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</si>
  <si>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</si>
  <si>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</si>
  <si>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</si>
  <si>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</si>
  <si>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</si>
  <si>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</si>
  <si>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</si>
  <si>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</si>
  <si>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</si>
  <si>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</si>
  <si>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</si>
  <si>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</si>
  <si>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</si>
  <si>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</si>
  <si>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</si>
  <si>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</si>
  <si>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</si>
  <si>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</si>
  <si>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</si>
  <si>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</si>
  <si>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</si>
  <si>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</si>
  <si>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</si>
  <si>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</si>
  <si>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</si>
  <si>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</si>
  <si>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</si>
  <si>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</si>
  <si>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</si>
  <si>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</si>
  <si>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</si>
  <si>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</si>
  <si>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</si>
  <si>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</si>
  <si>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</si>
  <si>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</si>
  <si>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</si>
  <si>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</si>
  <si>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</si>
  <si>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</si>
  <si>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</si>
  <si>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</si>
  <si>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</si>
  <si>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</si>
  <si>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</si>
  <si>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</si>
  <si>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</si>
  <si>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</si>
  <si>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</si>
  <si>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</si>
  <si>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</si>
  <si>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</si>
  <si>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</si>
  <si>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</si>
  <si>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</si>
  <si>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</si>
  <si>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</si>
  <si>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</si>
  <si>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</si>
  <si>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</si>
  <si>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</si>
  <si>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</si>
  <si>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</si>
  <si>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</si>
  <si>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</si>
  <si>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</si>
  <si>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</si>
  <si>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</si>
  <si>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</si>
  <si>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</si>
  <si>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</si>
  <si>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</si>
  <si>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</si>
  <si>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</si>
  <si>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</si>
  <si>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</si>
  <si>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</si>
  <si>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</si>
  <si>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</si>
  <si>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</si>
  <si>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</si>
  <si>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</si>
  <si>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</si>
  <si>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</si>
  <si>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</si>
  <si>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</si>
  <si>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</si>
  <si>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</si>
  <si>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</si>
  <si>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</si>
  <si>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</si>
  <si>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</si>
  <si>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</si>
  <si>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</si>
  <si>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</si>
  <si>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</si>
  <si>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</si>
  <si>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</si>
  <si>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</si>
  <si>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</si>
  <si>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</si>
  <si>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</si>
  <si>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</si>
  <si>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</si>
  <si>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</si>
  <si>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</si>
  <si>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</si>
  <si>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</si>
  <si>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</si>
  <si>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</si>
  <si>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</si>
  <si>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</si>
  <si>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</si>
  <si>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</si>
  <si>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</si>
  <si>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</si>
  <si>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</si>
  <si>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</si>
  <si>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</si>
  <si>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</si>
  <si>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</si>
  <si>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</si>
  <si>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</si>
  <si>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</si>
  <si>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</si>
  <si>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</si>
  <si>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</si>
  <si>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</si>
  <si>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</si>
  <si>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</si>
  <si>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</si>
  <si>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</si>
  <si>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</si>
  <si>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</si>
  <si>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</si>
  <si>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</si>
  <si>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</si>
  <si>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</si>
  <si>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</si>
  <si>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</si>
  <si>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</si>
  <si>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</si>
  <si>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</si>
  <si>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</si>
  <si>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</si>
  <si>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</si>
  <si>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</si>
  <si>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</si>
  <si>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</si>
  <si>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</si>
  <si>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</si>
  <si>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</si>
  <si>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</si>
  <si>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</si>
  <si>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</si>
  <si>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</si>
  <si>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</si>
  <si>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</si>
  <si>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</si>
  <si>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</si>
  <si>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</si>
  <si>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</si>
  <si>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</si>
  <si>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</si>
  <si>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</si>
  <si>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</si>
  <si>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</si>
  <si>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</si>
  <si>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</si>
  <si>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</si>
  <si>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</si>
  <si>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</si>
  <si>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</si>
  <si>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</si>
  <si>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</si>
  <si>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</si>
  <si>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</si>
  <si>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</si>
  <si>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</si>
  <si>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</si>
  <si>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</si>
  <si>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</si>
  <si>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</si>
  <si>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</si>
  <si>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</si>
  <si>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</si>
  <si>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</si>
  <si>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</si>
  <si>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</si>
  <si>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</si>
  <si>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</si>
  <si>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</si>
  <si>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</si>
  <si>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</si>
  <si>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</si>
  <si>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</si>
  <si>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</si>
  <si>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</si>
  <si>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</si>
  <si>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</si>
  <si>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</si>
  <si>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</si>
  <si>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</si>
  <si>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</si>
  <si>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</si>
  <si>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</si>
  <si>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</si>
  <si>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</si>
  <si>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</si>
  <si>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</si>
  <si>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</si>
  <si>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</si>
  <si>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</si>
  <si>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</si>
  <si>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</si>
  <si>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</si>
  <si>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</si>
  <si>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</si>
  <si>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</si>
  <si>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</si>
  <si>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</si>
  <si>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</si>
  <si>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</si>
  <si>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</si>
  <si>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</si>
  <si>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</si>
  <si>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</si>
  <si>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</si>
  <si>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</si>
  <si>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</si>
  <si>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</si>
  <si>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</si>
  <si>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</si>
  <si>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</si>
  <si>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</si>
  <si>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</si>
  <si>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</si>
  <si>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</si>
  <si>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</si>
  <si>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</si>
  <si>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</si>
  <si>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</si>
  <si>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</si>
  <si>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</si>
  <si>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</si>
  <si>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</si>
  <si>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</si>
  <si>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</si>
  <si>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</si>
  <si>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</si>
  <si>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</si>
  <si>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</si>
  <si>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</si>
  <si>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</si>
  <si>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</si>
  <si>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</si>
  <si>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</si>
  <si>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</si>
  <si>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</si>
  <si>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</si>
  <si>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</si>
  <si>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</si>
  <si>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</si>
  <si>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</si>
  <si>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</si>
  <si>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</si>
  <si>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</si>
  <si>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</si>
  <si>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</si>
  <si>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</si>
  <si>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</si>
  <si>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</si>
  <si>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</si>
  <si>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</si>
  <si>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</si>
  <si>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</si>
  <si>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</si>
  <si>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</si>
  <si>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</si>
  <si>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</si>
  <si>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</si>
  <si>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</si>
  <si>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</si>
  <si>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</si>
  <si>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</si>
  <si>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</si>
  <si>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</si>
  <si>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</si>
  <si>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</si>
  <si>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</si>
  <si>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</si>
  <si>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</si>
  <si>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</si>
  <si>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</si>
  <si>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</si>
  <si>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</si>
  <si>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</si>
  <si>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</si>
  <si>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</si>
  <si>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</si>
  <si>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</si>
  <si>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</si>
  <si>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</si>
  <si>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</si>
  <si>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</si>
  <si>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</si>
  <si>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</si>
  <si>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</si>
  <si>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</si>
  <si>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</si>
  <si>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</si>
  <si>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</si>
  <si>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</si>
  <si>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</si>
  <si>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</si>
  <si>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</si>
  <si>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</si>
  <si>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</si>
  <si>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</si>
  <si>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</si>
  <si>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</si>
  <si>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</si>
  <si>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</si>
  <si>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</si>
  <si>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</si>
  <si>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</si>
  <si>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</si>
  <si>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</si>
  <si>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</si>
  <si>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</si>
  <si>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</si>
  <si>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</si>
  <si>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</si>
  <si>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</si>
  <si>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</si>
  <si>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</si>
  <si>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</si>
  <si>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</si>
  <si>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</si>
  <si>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</si>
  <si>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</si>
  <si>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</si>
  <si>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</si>
  <si>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</si>
  <si>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</si>
  <si>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</si>
  <si>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</si>
  <si>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</si>
  <si>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</si>
  <si>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</si>
  <si>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</si>
  <si>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</si>
  <si>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</si>
  <si>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</si>
  <si>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</si>
  <si>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</si>
  <si>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</si>
  <si>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</si>
  <si>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</si>
  <si>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</si>
  <si>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</si>
  <si>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</si>
  <si>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</si>
  <si>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</si>
  <si>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</si>
  <si>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</si>
  <si>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</si>
  <si>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</si>
  <si>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</si>
  <si>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</si>
  <si>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</si>
  <si>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</si>
  <si>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</si>
  <si>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</si>
  <si>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</si>
  <si>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</si>
  <si>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</si>
  <si>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</si>
  <si>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</si>
  <si>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</si>
  <si>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</si>
  <si>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</si>
  <si>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</si>
  <si>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</si>
  <si>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</si>
  <si>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</si>
  <si>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</si>
  <si>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</si>
  <si>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</si>
  <si>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</si>
  <si>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</si>
  <si>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</si>
  <si>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</si>
  <si>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</si>
  <si>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</si>
  <si>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</si>
  <si>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</si>
  <si>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</si>
  <si>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</si>
  <si>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</si>
  <si>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</si>
  <si>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</si>
  <si>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</si>
  <si>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</si>
  <si>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</si>
  <si>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</si>
  <si>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</si>
  <si>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</si>
  <si>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</si>
  <si>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</si>
  <si>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</si>
  <si>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</si>
  <si>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</si>
  <si>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</si>
  <si>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</si>
  <si>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</si>
  <si>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</si>
  <si>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</si>
  <si>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</si>
  <si>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</si>
  <si>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</si>
  <si>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</si>
  <si>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</si>
  <si>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</si>
  <si>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</si>
  <si>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</si>
  <si>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</si>
  <si>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</si>
  <si>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</si>
  <si>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</si>
  <si>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</si>
  <si>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</si>
  <si>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</si>
  <si>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</si>
  <si>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</si>
  <si>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</si>
  <si>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</si>
  <si>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</si>
  <si>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</si>
  <si>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</si>
  <si>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</si>
  <si>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</si>
  <si>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</si>
  <si>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</si>
  <si>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</si>
  <si>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</si>
  <si>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</si>
  <si>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</si>
  <si>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</si>
  <si>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</si>
  <si>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</si>
  <si>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</si>
  <si>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</si>
  <si>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</si>
  <si>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</si>
  <si>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</si>
  <si>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</si>
  <si>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</si>
  <si>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</si>
  <si>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</si>
  <si>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</si>
  <si>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</si>
  <si>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</si>
  <si>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</si>
  <si>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</si>
  <si>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</si>
  <si>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</si>
  <si>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</si>
  <si>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</si>
  <si>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</si>
  <si>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</si>
  <si>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</si>
  <si>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</si>
  <si>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</si>
  <si>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</si>
  <si>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</si>
  <si>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</si>
  <si>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</si>
  <si>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</si>
  <si>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</si>
  <si>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</si>
  <si>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</si>
  <si>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</si>
  <si>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</si>
  <si>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</si>
  <si>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</si>
  <si>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</si>
  <si>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</si>
  <si>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</si>
  <si>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</si>
  <si>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</si>
  <si>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</si>
  <si>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</si>
  <si>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</si>
  <si>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</si>
  <si>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</si>
  <si>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</si>
  <si>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</si>
  <si>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</si>
  <si>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</si>
  <si>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</si>
  <si>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</si>
  <si>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</si>
  <si>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</si>
  <si>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</si>
  <si>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</si>
  <si>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</si>
  <si>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</si>
  <si>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</si>
  <si>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</si>
  <si>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</si>
  <si>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</si>
  <si>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</si>
  <si>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</si>
  <si>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</si>
  <si>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</si>
  <si>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</si>
  <si>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</si>
  <si>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</si>
  <si>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</si>
  <si>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</si>
  <si>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</si>
  <si>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</si>
  <si>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</si>
  <si>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</si>
  <si>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</si>
  <si>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</si>
  <si>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</si>
  <si>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</si>
  <si>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</si>
  <si>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</si>
  <si>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</si>
  <si>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</si>
  <si>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</si>
  <si>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</si>
  <si>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</si>
  <si>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</si>
  <si>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</si>
  <si>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</si>
  <si>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</si>
  <si>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</si>
  <si>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</si>
  <si>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</si>
  <si>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</si>
  <si>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</si>
  <si>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</si>
  <si>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</si>
  <si>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</si>
  <si>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</si>
  <si>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</si>
  <si>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</si>
  <si>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</si>
  <si>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</si>
  <si>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</si>
  <si>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</si>
  <si>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</si>
  <si>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</si>
  <si>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</si>
  <si>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</si>
  <si>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</si>
  <si>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</si>
  <si>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</si>
  <si>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</si>
  <si>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</si>
  <si>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</si>
  <si>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</si>
  <si>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</si>
  <si>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</si>
  <si>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</si>
  <si>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</si>
  <si>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</si>
  <si>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</si>
  <si>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</si>
  <si>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</si>
  <si>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</si>
  <si>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</si>
  <si>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</si>
  <si>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</si>
  <si>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</si>
  <si>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</si>
  <si>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</si>
  <si>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</si>
  <si>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</si>
  <si>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</si>
  <si>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</si>
  <si>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</si>
  <si>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</si>
  <si>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</si>
  <si>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</si>
  <si>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</si>
  <si>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</si>
  <si>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</si>
  <si>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</si>
  <si>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</si>
  <si>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</si>
  <si>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</si>
  <si>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</si>
  <si>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</si>
  <si>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</si>
  <si>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</si>
  <si>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</si>
  <si>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</si>
  <si>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</si>
  <si>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</si>
  <si>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</si>
  <si>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</si>
  <si>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</si>
  <si>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</si>
  <si>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</si>
  <si>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</si>
  <si>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</si>
  <si>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</si>
  <si>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</si>
  <si>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</si>
  <si>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</si>
  <si>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</si>
  <si>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</si>
  <si>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</si>
  <si>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</si>
  <si>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</si>
  <si>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</si>
  <si>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</si>
  <si>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</si>
  <si>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</si>
  <si>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</si>
  <si>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</si>
  <si>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</si>
  <si>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</si>
  <si>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</si>
  <si>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</si>
  <si>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</si>
  <si>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</si>
  <si>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</si>
  <si>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</si>
  <si>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</si>
  <si>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</si>
  <si>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</si>
  <si>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</si>
  <si>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</si>
  <si>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</si>
  <si>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</si>
  <si>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</si>
  <si>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</si>
  <si>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</si>
  <si>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</si>
  <si>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</si>
  <si>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</si>
  <si>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</si>
  <si>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</si>
  <si>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</si>
  <si>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</si>
  <si>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</si>
  <si>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</si>
  <si>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</si>
  <si>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</si>
  <si>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</si>
  <si>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</si>
  <si>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</si>
  <si>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</si>
  <si>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</si>
  <si>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</si>
  <si>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</si>
  <si>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</si>
  <si>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</si>
  <si>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</si>
  <si>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</si>
  <si>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</si>
  <si>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</si>
  <si>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</si>
  <si>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</si>
  <si>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</si>
  <si>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</si>
  <si>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</si>
  <si>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</si>
  <si>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</si>
  <si>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</si>
  <si>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</si>
  <si>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</si>
  <si>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</si>
  <si>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</si>
  <si>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</si>
  <si>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</si>
  <si>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</si>
  <si>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</si>
  <si>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</si>
  <si>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</si>
  <si>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</si>
  <si>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</si>
  <si>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</si>
  <si>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</si>
  <si>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</si>
  <si>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</si>
  <si>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</si>
  <si>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</si>
  <si>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</si>
  <si>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</si>
  <si>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</si>
  <si>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</si>
  <si>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</si>
  <si>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</si>
  <si>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</si>
  <si>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</si>
  <si>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</si>
  <si>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</si>
  <si>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</si>
  <si>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</si>
  <si>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</si>
  <si>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</si>
  <si>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</si>
  <si>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</si>
  <si>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</si>
  <si>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</si>
  <si>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</si>
  <si>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</si>
  <si>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</si>
  <si>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</si>
  <si>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</si>
  <si>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</si>
  <si>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</si>
  <si>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</si>
  <si>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</si>
  <si>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</si>
  <si>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</si>
  <si>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</si>
  <si>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</si>
  <si>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</si>
  <si>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</si>
  <si>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</si>
  <si>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</si>
  <si>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</si>
  <si>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</si>
  <si>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</si>
  <si>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</si>
  <si>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</si>
  <si>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</si>
  <si>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</si>
  <si>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</si>
  <si>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</si>
  <si>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</si>
  <si>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</si>
  <si>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</si>
  <si>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</si>
  <si>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</si>
  <si>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</si>
  <si>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</si>
  <si>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</si>
  <si>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</si>
  <si>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</si>
  <si>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</si>
  <si>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</si>
  <si>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</si>
  <si>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</si>
  <si>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</si>
  <si>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</si>
  <si>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</si>
  <si>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</si>
  <si>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</si>
  <si>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</si>
  <si>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</si>
  <si>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</si>
  <si>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</si>
  <si>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</si>
  <si>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</si>
  <si>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</si>
  <si>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</si>
  <si>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</si>
  <si>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</si>
  <si>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</si>
  <si>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</si>
  <si>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</si>
  <si>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</si>
  <si>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</si>
  <si>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</si>
  <si>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</si>
  <si>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</si>
  <si>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</si>
  <si>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</si>
  <si>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</si>
  <si>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</si>
  <si>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</si>
  <si>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</si>
  <si>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</si>
  <si>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</si>
  <si>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</si>
  <si>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</si>
  <si>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</si>
  <si>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</si>
  <si>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</si>
  <si>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</si>
  <si>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</si>
  <si>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</si>
  <si>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</si>
  <si>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</si>
  <si>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</si>
  <si>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</si>
  <si>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</si>
  <si>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</si>
  <si>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</si>
  <si>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</si>
  <si>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</si>
  <si>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</si>
  <si>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</si>
  <si>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</si>
  <si>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</si>
  <si>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</si>
  <si>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</si>
  <si>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</si>
  <si>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</si>
  <si>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</si>
  <si>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</si>
  <si>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</si>
  <si>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</si>
  <si>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</si>
  <si>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</si>
  <si>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</si>
  <si>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</si>
  <si>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</si>
  <si>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</si>
  <si>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</si>
  <si>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</si>
  <si>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</si>
  <si>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</si>
  <si>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</si>
  <si>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</si>
  <si>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</si>
  <si>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</si>
  <si>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</si>
  <si>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</si>
  <si>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</si>
  <si>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</si>
  <si>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</si>
  <si>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</si>
  <si>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</si>
  <si>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</si>
  <si>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</si>
  <si>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</si>
  <si>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</si>
  <si>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</si>
  <si>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</si>
  <si>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</si>
  <si>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</si>
  <si>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</si>
  <si>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</si>
  <si>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</si>
  <si>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</si>
  <si>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</si>
  <si>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</si>
  <si>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</si>
  <si>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</si>
  <si>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</si>
  <si>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</si>
  <si>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</si>
  <si>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</si>
  <si>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</si>
  <si>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</si>
  <si>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</si>
  <si>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</si>
  <si>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</si>
  <si>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</si>
  <si>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</si>
  <si>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</si>
  <si>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</si>
  <si>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</si>
  <si>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</si>
  <si>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</si>
  <si>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</si>
  <si>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</si>
  <si>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</si>
  <si>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</si>
  <si>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</si>
  <si>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</si>
  <si>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</si>
  <si>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</si>
  <si>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</si>
  <si>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</si>
  <si>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</si>
  <si>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</si>
  <si>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</si>
  <si>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</si>
  <si>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</si>
  <si>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</si>
  <si>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</si>
  <si>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</si>
  <si>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</si>
  <si>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</si>
  <si>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</si>
  <si>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</si>
  <si>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</si>
  <si>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</si>
  <si>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</si>
  <si>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</si>
  <si>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</si>
  <si>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</si>
  <si>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</si>
  <si>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</si>
  <si>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</si>
  <si>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</si>
  <si>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</si>
  <si>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</si>
  <si>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</si>
  <si>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</si>
  <si>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</si>
  <si>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</si>
  <si>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</si>
  <si>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</si>
  <si>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</si>
  <si>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</si>
  <si>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</si>
  <si>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</si>
  <si>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</si>
  <si>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</si>
  <si>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</si>
  <si>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</si>
  <si>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</si>
  <si>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</si>
  <si>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</si>
  <si>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</si>
  <si>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</si>
  <si>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</si>
  <si>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</si>
  <si>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</si>
  <si>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</si>
  <si>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</si>
  <si>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</si>
  <si>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</si>
  <si>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</si>
  <si>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</si>
  <si>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</si>
  <si>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</si>
  <si>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</si>
  <si>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</si>
  <si>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</si>
  <si>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</si>
  <si>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</si>
  <si>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</si>
  <si>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</si>
  <si>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</si>
  <si>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</si>
  <si>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</si>
  <si>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</si>
  <si>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</si>
  <si>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</si>
  <si>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</si>
  <si>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</si>
  <si>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</si>
  <si>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</si>
  <si>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</si>
  <si>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</si>
  <si>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</si>
  <si>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</si>
  <si>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</si>
  <si>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</si>
  <si>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</si>
  <si>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</si>
  <si>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</si>
  <si>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</si>
  <si>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</si>
  <si>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</si>
  <si>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</si>
  <si>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</si>
  <si>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</si>
  <si>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</si>
  <si>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</si>
  <si>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</si>
  <si>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</si>
  <si>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</si>
  <si>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</si>
  <si>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</si>
  <si>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</si>
  <si>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</si>
  <si>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</si>
  <si>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</si>
  <si>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</si>
  <si>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</si>
  <si>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</si>
  <si>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</si>
  <si>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</si>
  <si>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</si>
  <si>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</si>
  <si>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</si>
  <si>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</si>
  <si>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</si>
  <si>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</si>
  <si>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</si>
  <si>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</si>
  <si>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</si>
  <si>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</si>
  <si>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</si>
  <si>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</si>
  <si>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</si>
  <si>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</si>
  <si>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</si>
  <si>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</si>
  <si>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</si>
  <si>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</si>
  <si>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</si>
  <si>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</si>
  <si>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</si>
  <si>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</si>
  <si>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</si>
  <si>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</si>
  <si>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</si>
  <si>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</si>
  <si>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</si>
  <si>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</si>
  <si>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</si>
  <si>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</si>
  <si>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</si>
  <si>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</si>
  <si>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</si>
  <si>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</si>
  <si>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</si>
  <si>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</si>
  <si>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</si>
  <si>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</si>
  <si>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</si>
  <si>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</si>
  <si>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</si>
  <si>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</si>
  <si>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</si>
  <si>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</si>
  <si>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</si>
  <si>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</si>
  <si>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</si>
  <si>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</si>
  <si>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</si>
  <si>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</si>
  <si>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</si>
  <si>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</si>
  <si>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</si>
  <si>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</si>
  <si>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</si>
  <si>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</si>
  <si>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</si>
  <si>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</si>
  <si>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</si>
  <si>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</si>
  <si>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</si>
  <si>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</si>
  <si>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</si>
  <si>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</si>
  <si>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</si>
  <si>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</si>
  <si>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</si>
  <si>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</si>
  <si>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</si>
  <si>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</si>
  <si>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</si>
  <si>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</si>
  <si>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</si>
  <si>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</si>
  <si>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</si>
  <si>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</si>
  <si>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</si>
  <si>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</si>
  <si>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</si>
  <si>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</si>
  <si>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</si>
  <si>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</si>
  <si>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</si>
  <si>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</si>
  <si>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</si>
  <si>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</si>
  <si>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</si>
  <si>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</si>
  <si>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</si>
  <si>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</si>
  <si>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</si>
  <si>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</si>
  <si>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</si>
  <si>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</si>
  <si>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</si>
  <si>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</si>
  <si>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</si>
  <si>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</si>
  <si>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</si>
  <si>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</si>
  <si>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</si>
  <si>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</si>
  <si>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</si>
  <si>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</si>
  <si>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</si>
  <si>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</si>
  <si>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</si>
  <si>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</si>
  <si>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</si>
  <si>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</si>
  <si>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</si>
  <si>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</si>
  <si>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</si>
  <si>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</si>
  <si>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</si>
  <si>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</si>
  <si>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</si>
  <si>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</si>
  <si>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</si>
  <si>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</si>
  <si>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</si>
  <si>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</si>
  <si>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</si>
  <si>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</si>
  <si>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</si>
  <si>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</si>
  <si>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</si>
  <si>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</si>
  <si>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</si>
  <si>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</si>
  <si>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</si>
  <si>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</si>
  <si>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</si>
  <si>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</si>
  <si>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</si>
  <si>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</si>
  <si>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</si>
  <si>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</si>
  <si>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</si>
  <si>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</si>
  <si>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</si>
  <si>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</si>
  <si>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</si>
  <si>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</si>
  <si>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</si>
  <si>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</si>
  <si>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</si>
  <si>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</si>
  <si>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</si>
  <si>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</si>
  <si>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</si>
  <si>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</si>
  <si>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</si>
  <si>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</si>
  <si>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</si>
  <si>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</si>
  <si>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</si>
  <si>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</si>
  <si>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</si>
  <si>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</si>
  <si>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</si>
  <si>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</si>
  <si>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</si>
  <si>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</si>
  <si>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</si>
  <si>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</si>
  <si>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</si>
  <si>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</si>
  <si>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</si>
  <si>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</si>
  <si>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</si>
  <si>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</si>
  <si>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</si>
  <si>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</si>
  <si>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</si>
  <si>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</si>
  <si>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</si>
  <si>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</si>
  <si>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</si>
  <si>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</si>
  <si>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</si>
  <si>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</si>
  <si>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</si>
  <si>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</si>
  <si>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</si>
  <si>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</si>
  <si>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</si>
  <si>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</si>
  <si>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</si>
  <si>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</si>
  <si>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</si>
  <si>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</si>
  <si>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</si>
  <si>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</si>
  <si>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</si>
  <si>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</si>
  <si>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</si>
  <si>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</si>
  <si>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</si>
  <si>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</si>
  <si>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</si>
  <si>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</si>
  <si>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</si>
  <si>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</si>
  <si>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</si>
  <si>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</si>
  <si>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</si>
  <si>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</si>
  <si>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</si>
  <si>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</si>
  <si>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</si>
  <si>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</si>
  <si>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</si>
  <si>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</si>
  <si>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</si>
  <si>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</si>
  <si>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</si>
  <si>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</si>
  <si>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</si>
  <si>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</si>
  <si>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</si>
  <si>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</si>
  <si>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</si>
  <si>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</si>
  <si>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</si>
  <si>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</si>
  <si>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</si>
  <si>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</si>
  <si>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</si>
  <si>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</si>
  <si>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</si>
  <si>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</si>
  <si>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</si>
  <si>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</si>
  <si>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</si>
  <si>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</si>
  <si>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</si>
  <si>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</si>
  <si>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</si>
  <si>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</si>
  <si>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</si>
  <si>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</si>
  <si>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</si>
  <si>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</si>
  <si>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</si>
  <si>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</si>
  <si>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</si>
  <si>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</si>
  <si>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</si>
  <si>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</si>
  <si>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</si>
  <si>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</si>
  <si>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</si>
  <si>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</si>
  <si>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</si>
  <si>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</si>
  <si>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</si>
  <si>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</si>
  <si>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</si>
  <si>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</si>
  <si>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</si>
  <si>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</si>
  <si>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</si>
  <si>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</si>
  <si>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</si>
  <si>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</si>
  <si>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</si>
  <si>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</si>
  <si>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</si>
  <si>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</si>
  <si>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</si>
  <si>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</si>
  <si>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</si>
  <si>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</si>
  <si>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</si>
  <si>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</si>
  <si>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</si>
  <si>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</si>
  <si>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</si>
  <si>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</si>
  <si>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</si>
  <si>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</si>
  <si>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</si>
  <si>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</si>
  <si>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</si>
  <si>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</si>
  <si>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</si>
  <si>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</si>
  <si>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</si>
  <si>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</si>
  <si>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</si>
  <si>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</si>
  <si>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</si>
  <si>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</si>
  <si>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</si>
  <si>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</si>
  <si>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</si>
  <si>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</si>
  <si>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</si>
  <si>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</si>
  <si>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</si>
  <si>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</si>
  <si>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</si>
  <si>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</si>
  <si>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</si>
  <si>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</si>
  <si>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</si>
  <si>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</si>
  <si>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</si>
  <si>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</si>
  <si>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</si>
  <si>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</si>
  <si>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</si>
  <si>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</si>
  <si>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</si>
  <si>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</si>
  <si>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</si>
  <si>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</si>
  <si>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</si>
  <si>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</si>
  <si>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</si>
  <si>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</si>
  <si>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</si>
  <si>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</si>
  <si>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</si>
  <si>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</si>
  <si>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</si>
  <si>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</si>
  <si>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</si>
  <si>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</si>
  <si>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</si>
  <si>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</si>
  <si>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</si>
  <si>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</si>
  <si>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</si>
  <si>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</si>
  <si>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</si>
  <si>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</si>
  <si>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</si>
  <si>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</si>
  <si>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</si>
  <si>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</si>
  <si>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</si>
  <si>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</si>
  <si>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</si>
  <si>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</si>
  <si>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</si>
  <si>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</si>
  <si>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</si>
  <si>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</si>
  <si>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</si>
  <si>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</si>
  <si>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</si>
  <si>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</si>
  <si>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</si>
  <si>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</si>
  <si>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</si>
  <si>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</si>
  <si>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</si>
  <si>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</si>
  <si>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</si>
  <si>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</si>
  <si>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</si>
  <si>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</si>
  <si>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</si>
  <si>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</si>
  <si>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</si>
  <si>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</si>
  <si>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</si>
  <si>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</si>
  <si>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</si>
  <si>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</si>
  <si>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</si>
  <si>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</si>
  <si>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</si>
  <si>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</si>
  <si>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</si>
  <si>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</si>
  <si>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</si>
  <si>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</si>
  <si>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</si>
  <si>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</si>
  <si>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</si>
  <si>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</si>
  <si>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</si>
  <si>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</si>
  <si>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</si>
  <si>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</si>
  <si>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</si>
  <si>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</si>
  <si>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</si>
  <si>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</si>
  <si>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</si>
  <si>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</si>
  <si>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</si>
  <si>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</si>
  <si>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</si>
  <si>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</si>
  <si>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</si>
  <si>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</si>
  <si>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</si>
  <si>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</si>
  <si>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</si>
  <si>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</si>
  <si>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</si>
  <si>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</si>
  <si>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</si>
  <si>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</si>
  <si>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</si>
  <si>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</si>
  <si>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</si>
  <si>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</si>
  <si>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</si>
  <si>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</si>
  <si>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</si>
  <si>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</si>
  <si>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</si>
  <si>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</si>
  <si>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</si>
  <si>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</si>
  <si>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</si>
  <si>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</si>
  <si>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</si>
  <si>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</si>
  <si>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</si>
  <si>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</si>
  <si>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</si>
  <si>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</si>
  <si>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</si>
  <si>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</si>
  <si>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</si>
  <si>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</si>
  <si>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</si>
  <si>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</si>
  <si>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</si>
  <si>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</si>
  <si>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</si>
  <si>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</si>
  <si>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</si>
  <si>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</si>
  <si>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</si>
  <si>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</si>
  <si>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</si>
  <si>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</si>
  <si>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</si>
  <si>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</si>
  <si>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</si>
  <si>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</si>
  <si>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</si>
  <si>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</si>
  <si>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</si>
  <si>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</si>
  <si>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</si>
  <si>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</si>
  <si>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</si>
  <si>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</si>
  <si>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</si>
  <si>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</si>
  <si>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</si>
  <si>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</si>
  <si>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</si>
  <si>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</si>
  <si>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</si>
  <si>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</si>
  <si>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</si>
  <si>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</si>
  <si>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</si>
  <si>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</si>
  <si>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</si>
  <si>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</si>
  <si>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</si>
  <si>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</si>
  <si>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</si>
  <si>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</si>
  <si>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</si>
  <si>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</si>
  <si>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</si>
  <si>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</si>
  <si>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</si>
  <si>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</si>
  <si>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</si>
  <si>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</si>
  <si>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</si>
  <si>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</si>
  <si>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</si>
  <si>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</si>
  <si>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</si>
  <si>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</si>
  <si>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</si>
  <si>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</si>
  <si>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</si>
  <si>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</si>
  <si>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</si>
  <si>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</si>
  <si>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</si>
  <si>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</si>
  <si>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</si>
  <si>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</si>
  <si>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</si>
  <si>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</si>
  <si>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</si>
  <si>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</si>
  <si>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</si>
  <si>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</si>
  <si>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</si>
  <si>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</si>
  <si>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</si>
  <si>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</si>
  <si>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</si>
  <si>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</si>
  <si>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</si>
  <si>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</si>
  <si>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</si>
  <si>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</si>
  <si>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</si>
  <si>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</si>
  <si>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</si>
  <si>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</si>
  <si>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</si>
  <si>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</si>
  <si>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</si>
  <si>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</si>
  <si>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</si>
  <si>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</si>
  <si>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</si>
  <si>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</si>
  <si>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</si>
  <si>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</si>
  <si>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</si>
  <si>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</si>
  <si>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</si>
  <si>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</si>
  <si>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</si>
  <si>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</si>
  <si>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</si>
  <si>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</si>
  <si>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</si>
  <si>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</si>
  <si>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</si>
  <si>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</si>
  <si>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</si>
  <si>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</si>
  <si>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</si>
  <si>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</si>
  <si>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</si>
  <si>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</si>
  <si>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</si>
  <si>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</si>
  <si>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</si>
  <si>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</si>
  <si>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</si>
  <si>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</si>
  <si>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</si>
  <si>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</si>
  <si>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</si>
  <si>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</si>
  <si>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</si>
  <si>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</si>
  <si>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</si>
  <si>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</si>
  <si>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</si>
  <si>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</si>
  <si>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</si>
  <si>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</si>
  <si>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</si>
  <si>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</si>
  <si>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</si>
  <si>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</si>
  <si>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</si>
  <si>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</si>
  <si>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</si>
  <si>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</si>
  <si>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</si>
  <si>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</si>
  <si>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</si>
  <si>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</si>
  <si>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</si>
  <si>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</si>
  <si>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</si>
  <si>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</si>
  <si>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</si>
  <si>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</si>
  <si>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</si>
  <si>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</si>
  <si>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</si>
  <si>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</si>
  <si>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</si>
  <si>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</si>
  <si>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</si>
  <si>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</si>
  <si>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</si>
  <si>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</si>
  <si>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</si>
  <si>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</si>
  <si>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</si>
  <si>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</si>
  <si>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</si>
  <si>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</si>
  <si>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</si>
  <si>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</si>
  <si>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</si>
  <si>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</si>
  <si>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</si>
  <si>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</si>
  <si>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</si>
  <si>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</si>
  <si>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</si>
  <si>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</si>
  <si>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</si>
  <si>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</si>
  <si>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</si>
  <si>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</si>
  <si>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</si>
  <si>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</si>
  <si>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</si>
  <si>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</si>
  <si>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</si>
  <si>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</si>
  <si>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</si>
  <si>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</si>
  <si>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</si>
  <si>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</si>
  <si>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</si>
  <si>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</si>
  <si>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</si>
  <si>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</si>
  <si>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</si>
  <si>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</si>
  <si>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</si>
  <si>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</si>
  <si>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</si>
  <si>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</si>
  <si>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</si>
  <si>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</si>
  <si>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</si>
  <si>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</si>
  <si>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</si>
  <si>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</si>
  <si>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</si>
  <si>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</si>
  <si>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</si>
  <si>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</si>
  <si>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</si>
  <si>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</si>
  <si>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</si>
  <si>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</si>
  <si>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</si>
  <si>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</si>
  <si>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</si>
  <si>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</si>
  <si>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</si>
  <si>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</si>
  <si>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</si>
  <si>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</si>
  <si>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</si>
  <si>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</si>
  <si>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</si>
  <si>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</si>
  <si>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</si>
  <si>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</si>
  <si>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</si>
  <si>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</si>
  <si>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</si>
  <si>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</si>
  <si>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</si>
  <si>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</si>
  <si>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</si>
  <si>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</si>
  <si>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</si>
  <si>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</si>
  <si>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</si>
  <si>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</si>
  <si>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</si>
  <si>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</si>
  <si>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</si>
  <si>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</si>
  <si>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</si>
  <si>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</si>
  <si>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</si>
  <si>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</si>
  <si>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</si>
  <si>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</si>
  <si>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</si>
  <si>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</si>
  <si>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</si>
  <si>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</si>
  <si>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</si>
  <si>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</si>
  <si>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</si>
  <si>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</si>
  <si>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</si>
  <si>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</si>
  <si>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</si>
  <si>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</si>
  <si>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</si>
  <si>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</si>
  <si>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</si>
  <si>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</si>
  <si>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</si>
  <si>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</si>
  <si>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</si>
  <si>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</si>
  <si>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</si>
  <si>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</si>
  <si>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</si>
  <si>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</si>
  <si>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</si>
  <si>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</si>
  <si>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</si>
  <si>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</si>
  <si>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</si>
  <si>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</si>
  <si>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</si>
  <si>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</si>
  <si>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</si>
  <si>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</si>
  <si>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</si>
  <si>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</si>
  <si>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</si>
  <si>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</si>
  <si>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</si>
  <si>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</si>
  <si>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</si>
  <si>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</si>
  <si>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</si>
  <si>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</si>
  <si>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</si>
  <si>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</si>
  <si>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</si>
  <si>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</si>
  <si>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</si>
  <si>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</si>
  <si>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</si>
  <si>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</si>
  <si>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</si>
  <si>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</si>
  <si>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</si>
  <si>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</si>
  <si>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</si>
  <si>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</si>
  <si>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</si>
  <si>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</si>
  <si>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</si>
  <si>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</si>
  <si>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</si>
  <si>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</si>
  <si>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</si>
  <si>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</si>
  <si>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</si>
  <si>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</si>
  <si>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</si>
  <si>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</si>
  <si>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</si>
  <si>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</si>
  <si>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</si>
  <si>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</si>
  <si>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</si>
  <si>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</si>
  <si>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</si>
  <si>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</si>
  <si>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</si>
  <si>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</si>
  <si>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</si>
  <si>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</si>
  <si>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</si>
  <si>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</si>
  <si>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</si>
  <si>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</si>
  <si>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</si>
  <si>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</si>
  <si>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</si>
  <si>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</si>
  <si>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</si>
  <si>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</si>
  <si>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</si>
  <si>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</si>
  <si>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</si>
  <si>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</si>
  <si>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</si>
  <si>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</si>
  <si>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</si>
  <si>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</si>
  <si>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</si>
  <si>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</si>
  <si>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</si>
  <si>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</si>
  <si>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</si>
  <si>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</si>
  <si>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</si>
  <si>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</si>
  <si>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</si>
  <si>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</si>
  <si>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</si>
  <si>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</si>
  <si>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</si>
  <si>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</si>
  <si>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</si>
  <si>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</si>
  <si>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</si>
  <si>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</si>
  <si>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</si>
  <si>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</si>
  <si>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</si>
  <si>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</si>
  <si>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</si>
  <si>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</si>
  <si>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</si>
  <si>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</si>
  <si>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</si>
  <si>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</si>
  <si>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</si>
  <si>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</si>
  <si>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</si>
  <si>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</si>
  <si>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</si>
  <si>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</si>
  <si>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</si>
  <si>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</si>
  <si>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</si>
  <si>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</si>
  <si>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</si>
  <si>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</si>
  <si>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</si>
  <si>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</si>
  <si>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</si>
  <si>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</si>
  <si>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</si>
  <si>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</si>
  <si>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</si>
  <si>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</si>
  <si>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</si>
  <si>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</si>
  <si>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</si>
  <si>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</si>
  <si>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</si>
  <si>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</si>
  <si>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</si>
  <si>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</si>
  <si>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</si>
  <si>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</si>
  <si>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</si>
  <si>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</si>
  <si>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</si>
  <si>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</si>
  <si>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</si>
  <si>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</si>
  <si>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</si>
  <si>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</si>
  <si>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</si>
  <si>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</si>
  <si>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</si>
  <si>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</si>
  <si>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</si>
  <si>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</si>
  <si>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</si>
  <si>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</si>
  <si>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</si>
  <si>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</si>
  <si>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</si>
  <si>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</si>
  <si>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</si>
  <si>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</si>
  <si>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</si>
  <si>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</si>
  <si>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</si>
  <si>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</si>
  <si>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</si>
  <si>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</si>
  <si>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</si>
  <si>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</si>
  <si>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</si>
  <si>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</si>
  <si>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</si>
  <si>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</si>
  <si>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</si>
  <si>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</si>
  <si>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</si>
  <si>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</si>
  <si>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</si>
  <si>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</si>
  <si>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</si>
  <si>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</si>
  <si>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</si>
  <si>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</si>
  <si>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</si>
  <si>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</si>
  <si>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</si>
  <si>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</si>
  <si>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</si>
  <si>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</si>
  <si>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</si>
  <si>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</si>
  <si>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</si>
  <si>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</si>
  <si>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</si>
  <si>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</si>
  <si>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</si>
  <si>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</si>
  <si>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</si>
  <si>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</si>
  <si>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</si>
  <si>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</si>
  <si>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</si>
  <si>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</si>
  <si>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</si>
  <si>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</si>
  <si>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</si>
  <si>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</si>
  <si>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</si>
  <si>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</si>
  <si>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</si>
  <si>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</si>
  <si>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</si>
  <si>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</si>
  <si>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</si>
  <si>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</si>
  <si>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</si>
  <si>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</si>
  <si>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</si>
  <si>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</si>
  <si>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</si>
  <si>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</si>
  <si>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</si>
  <si>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</si>
  <si>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</si>
  <si>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</si>
  <si>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</si>
  <si>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</si>
  <si>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</si>
  <si>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</si>
  <si>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</si>
  <si>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</si>
  <si>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</si>
  <si>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</si>
  <si>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</si>
  <si>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</si>
  <si>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</si>
  <si>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</si>
  <si>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</si>
  <si>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</si>
  <si>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</si>
  <si>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</si>
  <si>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</si>
  <si>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</si>
  <si>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</si>
  <si>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</si>
  <si>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</si>
  <si>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</si>
  <si>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</si>
  <si>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</si>
  <si>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</si>
  <si>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</si>
  <si>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</si>
  <si>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</si>
  <si>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</si>
  <si>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</si>
  <si>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</si>
  <si>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</si>
  <si>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</si>
  <si>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</si>
  <si>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</si>
  <si>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</si>
  <si>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</si>
  <si>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</si>
  <si>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</si>
  <si>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</si>
  <si>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</si>
  <si>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</si>
  <si>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</si>
  <si>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</si>
  <si>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</si>
  <si>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</si>
  <si>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</si>
  <si>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</si>
  <si>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</si>
  <si>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</si>
  <si>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</si>
  <si>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</si>
  <si>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</si>
  <si>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</si>
  <si>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</si>
  <si>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</si>
  <si>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</si>
  <si>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</si>
  <si>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</si>
  <si>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</si>
  <si>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</si>
  <si>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</si>
  <si>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</si>
  <si>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</si>
  <si>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</si>
  <si>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</si>
  <si>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</si>
  <si>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</si>
  <si>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</si>
  <si>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</si>
  <si>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</si>
  <si>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</si>
  <si>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</si>
  <si>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</si>
  <si>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</si>
  <si>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</si>
  <si>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</si>
  <si>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</si>
  <si>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</si>
  <si>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</si>
  <si>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</si>
  <si>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</si>
  <si>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</si>
  <si>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</si>
  <si>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</si>
  <si>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</si>
  <si>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</si>
  <si>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</si>
  <si>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</si>
  <si>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</si>
  <si>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</si>
  <si>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</si>
  <si>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</si>
  <si>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</si>
  <si>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</si>
  <si>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</si>
  <si>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</si>
  <si>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</si>
  <si>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</si>
  <si>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</si>
  <si>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</si>
  <si>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</si>
  <si>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</si>
  <si>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</si>
  <si>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</si>
  <si>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</si>
  <si>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</si>
  <si>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</si>
  <si>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</si>
  <si>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</si>
  <si>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</si>
  <si>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</si>
  <si>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</si>
  <si>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</si>
  <si>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</si>
  <si>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</si>
  <si>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</si>
  <si>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</si>
  <si>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</si>
  <si>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</si>
  <si>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</si>
  <si>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</si>
  <si>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</si>
  <si>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</si>
  <si>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</si>
  <si>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</si>
  <si>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</si>
  <si>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</si>
  <si>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</si>
  <si>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</si>
  <si>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</si>
  <si>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</si>
  <si>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</si>
  <si>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</si>
  <si>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</si>
  <si>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</si>
  <si>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</si>
  <si>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</si>
  <si>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</si>
  <si>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</si>
  <si>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</si>
  <si>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</si>
  <si>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</si>
  <si>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</si>
  <si>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</si>
  <si>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</si>
  <si>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</si>
  <si>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</si>
  <si>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</si>
  <si>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</si>
  <si>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</si>
  <si>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</si>
  <si>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</si>
  <si>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</si>
  <si>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</si>
  <si>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</si>
  <si>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</si>
  <si>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</si>
  <si>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</si>
  <si>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</si>
  <si>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</si>
  <si>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</si>
  <si>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</si>
  <si>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</si>
  <si>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</si>
  <si>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</si>
  <si>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</si>
  <si>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</si>
  <si>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</si>
  <si>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</si>
  <si>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</si>
  <si>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</si>
  <si>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</si>
  <si>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</si>
  <si>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</si>
  <si>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</si>
  <si>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</si>
  <si>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</si>
  <si>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</si>
  <si>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</si>
  <si>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</si>
  <si>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</si>
  <si>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</si>
  <si>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</si>
  <si>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</si>
  <si>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</si>
  <si>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</si>
  <si>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</si>
  <si>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</si>
  <si>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</si>
  <si>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</si>
  <si>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</si>
  <si>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</si>
  <si>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</si>
  <si>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</si>
  <si>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</si>
  <si>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</si>
  <si>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</si>
  <si>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</si>
  <si>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</si>
  <si>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</si>
  <si>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</si>
  <si>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</si>
  <si>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</si>
  <si>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</si>
  <si>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</si>
  <si>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</si>
  <si>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</si>
  <si>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</si>
  <si>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</si>
  <si>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</si>
  <si>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</si>
  <si>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</si>
  <si>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</si>
  <si>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</si>
  <si>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</si>
  <si>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</si>
  <si>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</si>
  <si>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</si>
  <si>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</si>
  <si>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</si>
  <si>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</si>
  <si>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</si>
  <si>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</si>
  <si>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</si>
  <si>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</si>
  <si>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</si>
  <si>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</si>
  <si>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</si>
  <si>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</si>
  <si>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</si>
  <si>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</si>
  <si>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</si>
  <si>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</si>
  <si>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</si>
  <si>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</si>
  <si>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</si>
  <si>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</si>
  <si>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</si>
  <si>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</si>
  <si>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</si>
  <si>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</si>
  <si>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</si>
  <si>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</si>
  <si>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</si>
  <si>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</si>
  <si>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</si>
  <si>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</si>
  <si>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</si>
  <si>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</si>
  <si>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</si>
  <si>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</si>
  <si>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</si>
  <si>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</si>
  <si>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</si>
  <si>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</si>
  <si>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</si>
  <si>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</si>
  <si>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</si>
  <si>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</si>
  <si>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</si>
  <si>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</si>
  <si>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</si>
  <si>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</si>
  <si>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</si>
  <si>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</si>
  <si>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</si>
  <si>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</si>
  <si>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</si>
  <si>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</si>
  <si>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</si>
  <si>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</si>
  <si>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</si>
  <si>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</si>
  <si>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</si>
  <si>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</si>
  <si>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</si>
  <si>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</si>
  <si>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</si>
  <si>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</si>
  <si>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</si>
  <si>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</si>
  <si>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</si>
  <si>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</si>
  <si>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</si>
  <si>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</si>
  <si>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</si>
  <si>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</si>
  <si>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</si>
  <si>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</si>
  <si>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</si>
  <si>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</si>
  <si>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</si>
  <si>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</si>
  <si>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</si>
  <si>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</si>
  <si>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</si>
  <si>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</si>
  <si>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</si>
  <si>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</si>
  <si>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</si>
  <si>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</si>
  <si>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</si>
  <si>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</si>
  <si>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</si>
  <si>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</si>
  <si>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</si>
  <si>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</si>
  <si>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</si>
  <si>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</si>
  <si>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</si>
  <si>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</si>
  <si>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</si>
  <si>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</si>
  <si>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</si>
  <si>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</si>
  <si>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</si>
  <si>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</si>
  <si>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</si>
  <si>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</si>
  <si>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</si>
  <si>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</si>
  <si>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</si>
  <si>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</si>
  <si>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</si>
  <si>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</si>
  <si>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</si>
  <si>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</si>
  <si>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</si>
  <si>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</si>
  <si>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</si>
  <si>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</si>
  <si>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</si>
  <si>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</si>
  <si>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</si>
  <si>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</si>
  <si>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</si>
  <si>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</si>
  <si>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</si>
  <si>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</si>
  <si>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</si>
  <si>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</si>
  <si>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</si>
  <si>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</si>
  <si>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</si>
  <si>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</si>
  <si>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</si>
  <si>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</si>
  <si>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</si>
  <si>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</si>
  <si>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</si>
  <si>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</si>
  <si>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</si>
  <si>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</si>
  <si>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</si>
  <si>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</si>
  <si>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</si>
  <si>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</si>
  <si>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</si>
  <si>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</si>
  <si>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</si>
  <si>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</si>
  <si>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</si>
  <si>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</si>
  <si>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</si>
  <si>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</si>
  <si>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</si>
  <si>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</si>
  <si>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</si>
  <si>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</si>
  <si>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</si>
  <si>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</si>
  <si>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</si>
  <si>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</si>
  <si>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</si>
  <si>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</si>
  <si>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</si>
  <si>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</si>
  <si>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</si>
  <si>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</si>
  <si>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</si>
  <si>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</si>
  <si>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</si>
  <si>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</si>
  <si>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</si>
  <si>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</si>
  <si>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</si>
  <si>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</si>
  <si>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</si>
  <si>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</si>
  <si>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</si>
  <si>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</si>
  <si>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</si>
  <si>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</si>
  <si>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</si>
  <si>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</si>
  <si>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</si>
  <si>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</si>
  <si>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</si>
  <si>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</si>
  <si>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</si>
  <si>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</si>
  <si>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</si>
  <si>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</si>
  <si>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</si>
  <si>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</si>
  <si>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</si>
  <si>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</si>
  <si>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</si>
  <si>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</si>
  <si>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</si>
  <si>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</si>
  <si>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</si>
  <si>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</si>
  <si>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</si>
  <si>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</si>
  <si>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</si>
  <si>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</si>
  <si>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</si>
  <si>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</si>
  <si>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</si>
  <si>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</si>
  <si>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</si>
  <si>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</si>
  <si>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</si>
  <si>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</si>
  <si>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</si>
  <si>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</si>
  <si>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</si>
  <si>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</si>
  <si>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</si>
  <si>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</si>
  <si>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</si>
  <si>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</si>
  <si>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</si>
  <si>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</si>
  <si>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</si>
  <si>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</si>
  <si>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</si>
  <si>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</si>
  <si>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</si>
  <si>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</si>
  <si>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</si>
  <si>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</si>
  <si>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</si>
  <si>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</si>
  <si>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</si>
  <si>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</si>
  <si>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</si>
  <si>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</si>
  <si>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</si>
  <si>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</si>
  <si>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</si>
  <si>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</si>
  <si>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</si>
  <si>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</si>
  <si>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</si>
  <si>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</si>
  <si>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</si>
  <si>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</si>
  <si>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</si>
  <si>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</si>
  <si>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</si>
  <si>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</si>
  <si>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</si>
  <si>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</si>
  <si>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</si>
  <si>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</si>
  <si>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</si>
  <si>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</si>
  <si>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</si>
  <si>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</si>
  <si>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</si>
  <si>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</si>
  <si>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</si>
  <si>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</si>
  <si>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</si>
  <si>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</si>
  <si>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</si>
  <si>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</si>
  <si>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</si>
  <si>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</si>
  <si>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</si>
  <si>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</si>
  <si>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</si>
  <si>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</si>
  <si>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</si>
  <si>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</si>
  <si>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</si>
  <si>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</si>
  <si>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</si>
  <si>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</si>
  <si>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</si>
  <si>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</si>
  <si>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</si>
  <si>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</si>
  <si>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</si>
  <si>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</si>
  <si>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</si>
  <si>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</si>
  <si>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</si>
  <si>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</si>
  <si>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</si>
  <si>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</si>
  <si>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</si>
  <si>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</si>
  <si>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</si>
  <si>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</si>
  <si>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</si>
  <si>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</si>
  <si>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</si>
  <si>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</si>
  <si>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</si>
  <si>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</si>
  <si>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</si>
  <si>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</si>
  <si>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</si>
  <si>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</si>
  <si>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</si>
  <si>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</si>
  <si>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</si>
  <si>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</si>
  <si>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</si>
  <si>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</si>
  <si>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</si>
  <si>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</si>
  <si>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</si>
  <si>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</si>
  <si>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</si>
  <si>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</si>
  <si>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</si>
  <si>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</si>
  <si>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</si>
  <si>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</si>
  <si>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</si>
  <si>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</si>
  <si>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</si>
  <si>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</si>
  <si>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</si>
  <si>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</si>
  <si>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</si>
  <si>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</si>
  <si>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</si>
  <si>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</si>
  <si>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</si>
  <si>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</si>
  <si>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</si>
  <si>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</si>
  <si>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</si>
  <si>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</si>
  <si>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</si>
  <si>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</si>
  <si>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</si>
  <si>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</si>
  <si>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</si>
  <si>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</si>
  <si>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</si>
  <si>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</si>
  <si>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</si>
  <si>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</si>
  <si>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</si>
  <si>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</si>
  <si>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</si>
  <si>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</si>
  <si>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</si>
  <si>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</si>
  <si>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</si>
  <si>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</si>
  <si>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</si>
  <si>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</si>
  <si>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</si>
  <si>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</si>
  <si>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</si>
  <si>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</si>
  <si>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</si>
  <si>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</si>
  <si>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</si>
  <si>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</si>
  <si>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</si>
  <si>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</si>
  <si>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</si>
  <si>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</si>
  <si>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</si>
  <si>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</si>
  <si>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</si>
  <si>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</si>
  <si>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</si>
  <si>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</si>
  <si>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</si>
  <si>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</si>
  <si>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</si>
  <si>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</si>
  <si>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</si>
  <si>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</si>
  <si>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</si>
  <si>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</si>
  <si>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</si>
  <si>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</si>
  <si>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</si>
  <si>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</si>
  <si>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</si>
  <si>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</si>
  <si>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</si>
  <si>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</si>
  <si>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</si>
  <si>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</si>
  <si>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</si>
  <si>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</si>
  <si>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</si>
  <si>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</si>
  <si>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</si>
  <si>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</si>
  <si>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</si>
  <si>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</si>
  <si>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</si>
  <si>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</si>
  <si>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</si>
  <si>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</si>
  <si>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</si>
  <si>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</si>
  <si>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</si>
  <si>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</si>
  <si>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</si>
  <si>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</si>
  <si>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</si>
  <si>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</si>
  <si>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</si>
  <si>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</si>
  <si>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</si>
  <si>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</si>
  <si>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</si>
  <si>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</si>
  <si>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</si>
  <si>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</si>
  <si>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</si>
  <si>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</si>
  <si>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</si>
  <si>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</si>
  <si>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</si>
  <si>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</si>
  <si>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</si>
  <si>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</si>
  <si>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</si>
  <si>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</si>
  <si>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</si>
  <si>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</si>
  <si>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</si>
  <si>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</si>
  <si>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</si>
  <si>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</si>
  <si>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</si>
  <si>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</si>
  <si>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</si>
  <si>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</si>
  <si>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</si>
  <si>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</si>
  <si>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</si>
  <si>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</si>
  <si>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</si>
  <si>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</si>
  <si>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</si>
  <si>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</si>
  <si>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</si>
  <si>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</si>
  <si>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</si>
  <si>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</si>
  <si>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</si>
  <si>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</si>
  <si>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</si>
  <si>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</si>
  <si>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</si>
  <si>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</si>
  <si>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</si>
  <si>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</si>
  <si>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</si>
  <si>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</si>
  <si>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</si>
  <si>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</si>
  <si>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</si>
  <si>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</si>
  <si>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</si>
  <si>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</si>
  <si>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</si>
  <si>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</si>
  <si>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</si>
  <si>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</si>
  <si>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</si>
  <si>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</si>
  <si>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</si>
  <si>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</si>
  <si>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</si>
  <si>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</si>
  <si>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</si>
  <si>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</si>
  <si>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</si>
  <si>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</si>
  <si>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</si>
  <si>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</si>
  <si>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</si>
  <si>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</si>
  <si>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</si>
  <si>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</si>
  <si>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</si>
  <si>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</si>
  <si>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</si>
  <si>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</si>
  <si>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</si>
  <si>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</si>
  <si>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</si>
  <si>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</si>
  <si>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</si>
  <si>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</si>
  <si>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</si>
  <si>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</si>
  <si>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</si>
  <si>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</si>
  <si>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</si>
  <si>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</si>
  <si>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</si>
  <si>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</si>
  <si>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</si>
  <si>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</si>
  <si>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</si>
  <si>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</si>
  <si>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</si>
  <si>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</si>
  <si>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</si>
  <si>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</si>
  <si>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</si>
  <si>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</si>
  <si>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</si>
  <si>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</si>
  <si>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</si>
  <si>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</si>
  <si>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</si>
  <si>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</si>
  <si>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</si>
  <si>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</si>
  <si>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</si>
  <si>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</si>
  <si>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</si>
  <si>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</si>
  <si>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</si>
  <si>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</si>
  <si>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</si>
  <si>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</si>
  <si>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</si>
  <si>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</si>
  <si>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</si>
  <si>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</si>
  <si>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</si>
  <si>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</si>
  <si>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</si>
  <si>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</si>
  <si>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</si>
  <si>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</si>
  <si>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</si>
  <si>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</si>
  <si>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</si>
  <si>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</si>
  <si>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</si>
  <si>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</si>
  <si>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</si>
  <si>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</si>
  <si>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</si>
  <si>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</si>
  <si>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</si>
  <si>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</si>
  <si>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</si>
  <si>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</si>
  <si>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</si>
  <si>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</si>
  <si>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</si>
  <si>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</si>
  <si>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</si>
  <si>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</si>
  <si>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</si>
  <si>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</si>
  <si>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</si>
  <si>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</si>
  <si>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</si>
  <si>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</si>
  <si>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</si>
  <si>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</si>
  <si>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</si>
  <si>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</si>
  <si>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</si>
  <si>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</si>
  <si>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</si>
  <si>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</si>
  <si>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</si>
  <si>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</si>
  <si>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</si>
  <si>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</si>
  <si>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</si>
  <si>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</si>
  <si>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</si>
  <si>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</si>
  <si>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</si>
  <si>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</si>
  <si>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</si>
  <si>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</si>
  <si>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</si>
  <si>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</si>
  <si>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</si>
  <si>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</si>
  <si>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</si>
  <si>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</si>
  <si>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</si>
  <si>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</si>
  <si>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</si>
  <si>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</si>
  <si>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</si>
  <si>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</si>
  <si>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</si>
  <si>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</si>
  <si>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</si>
  <si>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</si>
  <si>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</si>
  <si>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</si>
  <si>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</si>
  <si>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</si>
  <si>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</si>
  <si>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</si>
  <si>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</si>
  <si>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</si>
  <si>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</si>
  <si>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</si>
  <si>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</si>
  <si>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</si>
  <si>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</si>
  <si>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</si>
  <si>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</si>
  <si>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</si>
  <si>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</si>
  <si>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</si>
  <si>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</si>
  <si>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</si>
  <si>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</si>
  <si>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</si>
  <si>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</si>
  <si>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</si>
  <si>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</si>
  <si>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</si>
  <si>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</si>
  <si>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</si>
  <si>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</si>
  <si>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</si>
  <si>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</si>
  <si>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</si>
  <si>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</si>
  <si>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</si>
  <si>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</si>
  <si>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</si>
  <si>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</si>
  <si>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</si>
  <si>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</si>
  <si>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</si>
  <si>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</si>
  <si>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</si>
  <si>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</si>
  <si>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</si>
  <si>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</si>
  <si>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</si>
  <si>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</si>
  <si>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</si>
  <si>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</si>
  <si>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</si>
  <si>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</si>
  <si>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</si>
  <si>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</si>
  <si>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</si>
  <si>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</si>
  <si>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</si>
  <si>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</si>
  <si>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</si>
  <si>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</si>
  <si>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</si>
  <si>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</si>
  <si>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</si>
  <si>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</si>
  <si>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</si>
  <si>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</si>
  <si>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</si>
  <si>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</si>
  <si>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</si>
  <si>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</si>
  <si>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</si>
  <si>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</si>
  <si>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</si>
  <si>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</si>
  <si>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</si>
  <si>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</si>
  <si>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</si>
  <si>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</si>
  <si>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</si>
  <si>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</si>
  <si>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</si>
  <si>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</si>
  <si>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</si>
  <si>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</si>
  <si>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</si>
  <si>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</si>
  <si>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</si>
  <si>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</si>
  <si>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</si>
  <si>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</si>
  <si>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</si>
  <si>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</si>
  <si>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</si>
  <si>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</si>
  <si>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</si>
  <si>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</si>
  <si>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</si>
  <si>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</si>
  <si>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</si>
  <si>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</si>
  <si>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</si>
  <si>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</si>
  <si>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</si>
  <si>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</si>
  <si>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</si>
  <si>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</si>
  <si>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</si>
  <si>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</si>
  <si>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</si>
  <si>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</si>
  <si>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</si>
  <si>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</si>
  <si>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</si>
  <si>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</si>
  <si>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</si>
  <si>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</si>
  <si>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</si>
  <si>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</si>
  <si>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</si>
  <si>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</si>
  <si>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</si>
  <si>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</si>
  <si>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</si>
  <si>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</si>
  <si>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</si>
  <si>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</si>
  <si>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</si>
  <si>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</si>
  <si>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</si>
  <si>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</si>
  <si>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</si>
  <si>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</si>
  <si>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</si>
  <si>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</si>
  <si>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</si>
  <si>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</si>
  <si>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</si>
  <si>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</si>
  <si>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</si>
  <si>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</si>
  <si>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</si>
  <si>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</si>
  <si>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</si>
  <si>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</si>
  <si>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</si>
  <si>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</si>
  <si>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</si>
  <si>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</si>
  <si>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</si>
  <si>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</si>
  <si>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</si>
  <si>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</si>
  <si>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</si>
  <si>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</si>
  <si>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</si>
  <si>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</si>
  <si>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</si>
  <si>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</si>
  <si>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</si>
  <si>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</si>
  <si>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</si>
  <si>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</si>
  <si>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</si>
  <si>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</si>
  <si>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</si>
  <si>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</si>
  <si>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</si>
  <si>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</si>
  <si>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</si>
  <si>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</si>
  <si>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</si>
  <si>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</si>
  <si>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</si>
  <si>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</si>
  <si>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</si>
  <si>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</si>
  <si>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</si>
  <si>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</si>
  <si>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</si>
  <si>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</si>
  <si>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</si>
  <si>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</si>
  <si>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</si>
  <si>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</si>
  <si>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</si>
  <si>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</si>
  <si>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</si>
  <si>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</si>
  <si>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</si>
  <si>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</si>
  <si>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</si>
  <si>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</si>
  <si>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</si>
  <si>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</si>
  <si>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</si>
  <si>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</si>
  <si>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</si>
  <si>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</si>
  <si>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</si>
  <si>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</si>
  <si>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</si>
  <si>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</si>
  <si>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</si>
  <si>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</si>
  <si>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</si>
  <si>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</si>
  <si>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</si>
  <si>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</si>
  <si>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</si>
  <si>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</si>
  <si>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</si>
  <si>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</si>
  <si>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</si>
  <si>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</si>
  <si>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</si>
  <si>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</si>
  <si>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</si>
  <si>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</si>
  <si>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</si>
  <si>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</si>
  <si>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</si>
  <si>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</si>
  <si>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</si>
  <si>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</si>
  <si>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</si>
  <si>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</si>
  <si>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</si>
  <si>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</si>
  <si>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</si>
  <si>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</si>
  <si>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</si>
  <si>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</si>
  <si>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</si>
  <si>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</si>
  <si>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</si>
  <si>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</si>
  <si>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</si>
  <si>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</si>
  <si>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</si>
  <si>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</si>
  <si>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</si>
  <si>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</si>
  <si>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</si>
  <si>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</si>
  <si>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</si>
  <si>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</si>
  <si>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</si>
  <si>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</si>
  <si>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</si>
  <si>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</si>
  <si>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</si>
  <si>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</si>
  <si>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</si>
  <si>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</si>
  <si>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</si>
  <si>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</si>
  <si>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</si>
  <si>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</si>
  <si>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</si>
  <si>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</si>
  <si>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</si>
  <si>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</si>
  <si>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</si>
  <si>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</si>
  <si>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</si>
  <si>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</si>
  <si>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</si>
  <si>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</si>
  <si>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</si>
  <si>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</si>
  <si>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</si>
  <si>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</si>
  <si>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</si>
  <si>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</si>
  <si>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</si>
  <si>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</si>
  <si>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</si>
  <si>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</si>
  <si>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</si>
  <si>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</si>
  <si>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</si>
  <si>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</si>
  <si>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</si>
  <si>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</si>
  <si>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</si>
  <si>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</si>
  <si>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</si>
  <si>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</si>
  <si>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</si>
  <si>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</si>
  <si>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</si>
  <si>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</si>
  <si>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</si>
  <si>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</si>
  <si>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</si>
  <si>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</si>
  <si>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</si>
  <si>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</si>
  <si>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</si>
  <si>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</si>
  <si>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</si>
  <si>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</si>
  <si>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</si>
  <si>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</si>
  <si>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</si>
  <si>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</si>
  <si>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</si>
  <si>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</si>
  <si>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</si>
  <si>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</si>
  <si>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</si>
  <si>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</si>
  <si>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</si>
  <si>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</si>
  <si>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</si>
  <si>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</si>
  <si>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</si>
  <si>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</si>
  <si>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</si>
  <si>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</si>
  <si>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</si>
  <si>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</si>
  <si>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</si>
  <si>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</si>
  <si>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</si>
  <si>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</si>
  <si>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</si>
  <si>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</si>
  <si>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</si>
  <si>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</si>
  <si>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</si>
  <si>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</si>
  <si>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</si>
  <si>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</si>
  <si>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</si>
  <si>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</si>
  <si>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</si>
  <si>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</si>
  <si>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</si>
  <si>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</si>
  <si>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</si>
  <si>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</si>
  <si>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</si>
  <si>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</si>
  <si>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</si>
  <si>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</si>
  <si>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</si>
  <si>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</si>
  <si>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</si>
  <si>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</si>
  <si>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</si>
  <si>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</si>
  <si>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</si>
  <si>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</si>
  <si>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</si>
  <si>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</si>
  <si>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</si>
  <si>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</si>
  <si>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</si>
  <si>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</si>
  <si>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</si>
  <si>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</si>
  <si>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</si>
  <si>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</si>
  <si>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</si>
  <si>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</si>
  <si>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</si>
  <si>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</si>
  <si>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</si>
  <si>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</si>
  <si>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</si>
  <si>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</si>
  <si>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</si>
  <si>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</si>
  <si>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</si>
  <si>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</si>
  <si>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</si>
  <si>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</si>
  <si>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</si>
  <si>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</si>
  <si>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</si>
  <si>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</si>
  <si>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</si>
  <si>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</si>
  <si>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</si>
  <si>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</si>
  <si>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</si>
  <si>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</si>
  <si>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</si>
  <si>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</si>
  <si>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</si>
  <si>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</si>
  <si>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</si>
  <si>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</si>
  <si>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</si>
  <si>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</si>
  <si>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</si>
  <si>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</si>
  <si>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</si>
  <si>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</si>
  <si>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</si>
  <si>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</si>
  <si>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</si>
  <si>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</si>
  <si>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</si>
  <si>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</si>
  <si>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</si>
  <si>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</si>
  <si>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</si>
  <si>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</si>
  <si>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</si>
  <si>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</si>
  <si>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</si>
  <si>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</si>
  <si>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</si>
  <si>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</si>
  <si>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</si>
  <si>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</si>
  <si>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</si>
  <si>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</si>
  <si>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</si>
  <si>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</si>
  <si>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</si>
  <si>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</si>
  <si>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</si>
  <si>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</si>
  <si>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</si>
  <si>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</si>
  <si>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</si>
  <si>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</si>
  <si>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</si>
  <si>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</si>
  <si>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</si>
  <si>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</si>
  <si>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</si>
  <si>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</si>
  <si>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</si>
  <si>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</si>
  <si>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</si>
  <si>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</si>
  <si>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</si>
  <si>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</si>
  <si>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</si>
  <si>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</si>
  <si>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</si>
  <si>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</si>
  <si>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</si>
  <si>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</si>
  <si>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</si>
  <si>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</si>
  <si>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</si>
  <si>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</si>
  <si>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</si>
  <si>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</si>
  <si>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</si>
  <si>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</si>
  <si>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</si>
  <si>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</si>
  <si>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</si>
  <si>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</si>
  <si>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</si>
  <si>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</si>
  <si>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</si>
  <si>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</si>
  <si>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</si>
  <si>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</si>
  <si>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</si>
  <si>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</si>
  <si>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</si>
  <si>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</si>
  <si>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</si>
  <si>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</si>
  <si>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</si>
  <si>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</si>
  <si>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</si>
  <si>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</si>
  <si>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</si>
  <si>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</si>
  <si>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</si>
  <si>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</si>
  <si>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</si>
  <si>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</si>
  <si>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</si>
  <si>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</si>
  <si>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</si>
  <si>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</si>
  <si>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</si>
  <si>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</si>
  <si>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</si>
  <si>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</si>
  <si>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</si>
  <si>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</si>
  <si>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</si>
  <si>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</si>
  <si>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</si>
  <si>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</si>
  <si>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</si>
  <si>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</si>
  <si>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</si>
  <si>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</si>
  <si>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</si>
  <si>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</si>
  <si>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</si>
  <si>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</si>
  <si>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</si>
  <si>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</si>
  <si>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</si>
  <si>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</si>
  <si>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</si>
  <si>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</si>
  <si>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</si>
  <si>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</si>
  <si>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</si>
  <si>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</si>
  <si>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</si>
  <si>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</si>
  <si>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</si>
  <si>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</si>
  <si>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</si>
  <si>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</si>
  <si>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</si>
  <si>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</si>
  <si>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</si>
  <si>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</si>
  <si>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</si>
  <si>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</si>
  <si>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</si>
  <si>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</si>
  <si>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</si>
  <si>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</si>
  <si>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</si>
  <si>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</si>
  <si>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</si>
  <si>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</si>
  <si>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</si>
  <si>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</si>
  <si>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</si>
  <si>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</si>
  <si>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</si>
  <si>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</si>
  <si>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</si>
  <si>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</si>
  <si>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</si>
  <si>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</si>
  <si>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</si>
  <si>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</si>
  <si>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</si>
  <si>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</si>
  <si>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</si>
  <si>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</si>
  <si>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</si>
  <si>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</si>
  <si>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</si>
  <si>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</si>
  <si>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</si>
  <si>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</si>
  <si>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</si>
  <si>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</si>
  <si>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</si>
  <si>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</si>
  <si>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</si>
  <si>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</si>
  <si>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</si>
  <si>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</si>
  <si>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</si>
  <si>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</si>
  <si>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</si>
  <si>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</si>
  <si>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</si>
  <si>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</si>
  <si>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</si>
  <si>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</si>
  <si>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</si>
  <si>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</si>
  <si>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</si>
  <si>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</si>
  <si>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</si>
  <si>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</si>
  <si>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</si>
  <si>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</si>
  <si>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</si>
  <si>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</si>
  <si>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</si>
  <si>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</si>
  <si>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</si>
  <si>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</si>
  <si>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</si>
  <si>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</si>
  <si>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</si>
  <si>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</si>
  <si>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</si>
  <si>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</si>
  <si>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</si>
  <si>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</si>
  <si>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</si>
  <si>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</si>
  <si>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</si>
  <si>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</si>
  <si>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</si>
  <si>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</si>
  <si>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</si>
  <si>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</si>
  <si>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</si>
  <si>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</si>
  <si>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</si>
  <si>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</si>
  <si>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</si>
  <si>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</si>
  <si>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</si>
  <si>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</si>
  <si>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</si>
  <si>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</si>
  <si>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</si>
  <si>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</si>
  <si>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</si>
  <si>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</si>
  <si>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</si>
  <si>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</si>
  <si>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</si>
  <si>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</si>
  <si>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</si>
  <si>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</si>
  <si>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</si>
  <si>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</si>
  <si>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</si>
  <si>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</si>
  <si>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</si>
  <si>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</si>
  <si>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</si>
  <si>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</si>
  <si>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</si>
  <si>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</si>
  <si>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</si>
  <si>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</si>
  <si>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</si>
  <si>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</si>
  <si>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</si>
  <si>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</si>
  <si>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</si>
  <si>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</si>
  <si>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</si>
  <si>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</si>
  <si>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</si>
  <si>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</si>
  <si>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</si>
  <si>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</si>
  <si>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</si>
  <si>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</si>
  <si>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</si>
  <si>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</si>
  <si>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</si>
  <si>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</si>
  <si>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</si>
  <si>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</si>
  <si>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</si>
  <si>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</si>
  <si>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</si>
  <si>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</si>
  <si>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</si>
  <si>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</si>
  <si>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</si>
  <si>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</si>
  <si>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</si>
  <si>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</si>
  <si>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</si>
  <si>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</si>
  <si>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</si>
  <si>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</si>
  <si>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</si>
  <si>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</si>
  <si>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</si>
  <si>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</si>
  <si>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</si>
  <si>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</si>
  <si>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</si>
  <si>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</si>
  <si>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</si>
  <si>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</si>
  <si>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</si>
  <si>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</si>
  <si>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</si>
  <si>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</si>
  <si>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</si>
  <si>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</si>
  <si>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</si>
  <si>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</si>
  <si>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</si>
  <si>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</si>
  <si>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</si>
  <si>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</si>
  <si>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</si>
  <si>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</si>
  <si>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</si>
  <si>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</si>
  <si>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</si>
  <si>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</si>
  <si>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</si>
  <si>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</si>
  <si>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</si>
  <si>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</si>
  <si>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</si>
  <si>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</si>
  <si>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</si>
  <si>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</si>
  <si>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</si>
  <si>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</si>
  <si>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</si>
  <si>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</si>
  <si>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</si>
  <si>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</si>
  <si>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</si>
  <si>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</si>
  <si>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</si>
  <si>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</si>
  <si>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</si>
  <si>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</si>
  <si>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</si>
  <si>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</si>
  <si>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</si>
  <si>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</si>
  <si>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</si>
  <si>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</si>
  <si>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</si>
  <si>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</si>
  <si>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</si>
  <si>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</si>
  <si>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</si>
  <si>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</si>
  <si>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</si>
  <si>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</si>
  <si>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</si>
  <si>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</si>
  <si>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</si>
  <si>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</si>
  <si>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</si>
  <si>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</si>
  <si>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</si>
  <si>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</si>
  <si>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</si>
  <si>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</si>
  <si>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</si>
  <si>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</si>
  <si>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</si>
  <si>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</si>
  <si>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</si>
  <si>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</si>
  <si>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</si>
  <si>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</si>
  <si>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</si>
  <si>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</si>
  <si>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</si>
  <si>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</si>
  <si>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</si>
  <si>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</si>
  <si>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</si>
  <si>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</si>
  <si>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</si>
  <si>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</si>
  <si>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</si>
  <si>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</si>
  <si>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</si>
  <si>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</si>
  <si>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</si>
  <si>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</si>
  <si>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</si>
  <si>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</si>
  <si>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</si>
  <si>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</si>
  <si>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</si>
  <si>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</si>
  <si>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</si>
  <si>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</si>
  <si>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</si>
  <si>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</si>
  <si>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</si>
  <si>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</si>
  <si>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</si>
  <si>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</si>
  <si>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</si>
  <si>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</si>
  <si>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</si>
  <si>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</si>
  <si>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</si>
  <si>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</si>
  <si>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</si>
  <si>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</si>
  <si>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</si>
  <si>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</si>
  <si>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</si>
  <si>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</si>
  <si>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</si>
  <si>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</si>
  <si>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</si>
  <si>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</si>
  <si>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</si>
  <si>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</si>
  <si>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</si>
  <si>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</si>
  <si>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</si>
  <si>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</si>
  <si>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</si>
  <si>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</si>
  <si>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</si>
  <si>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</si>
  <si>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</si>
  <si>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</si>
  <si>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</si>
  <si>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</si>
  <si>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</si>
  <si>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</si>
  <si>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</si>
  <si>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</si>
  <si>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</si>
  <si>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</si>
  <si>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</si>
  <si>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</si>
  <si>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</si>
  <si>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</si>
  <si>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</si>
  <si>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</si>
  <si>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</si>
  <si>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</si>
  <si>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</si>
  <si>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</si>
  <si>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</si>
  <si>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</si>
  <si>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</si>
  <si>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</si>
  <si>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</si>
  <si>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</si>
  <si>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</si>
  <si>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</si>
  <si>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</si>
  <si>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</si>
  <si>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</si>
  <si>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</si>
  <si>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</si>
  <si>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</si>
  <si>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</si>
  <si>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</si>
  <si>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</si>
  <si>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</si>
  <si>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</si>
  <si>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</si>
  <si>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</si>
  <si>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</si>
  <si>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</si>
  <si>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</si>
  <si>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</si>
  <si>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</si>
  <si>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</si>
  <si>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</si>
  <si>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</si>
  <si>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</si>
  <si>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</si>
  <si>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</si>
  <si>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</si>
  <si>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</si>
  <si>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</si>
  <si>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</si>
  <si>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</si>
  <si>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</si>
  <si>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</si>
  <si>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</si>
  <si>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</si>
  <si>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</si>
  <si>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</si>
  <si>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</si>
  <si>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</si>
  <si>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</si>
  <si>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</si>
  <si>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</si>
  <si>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</si>
  <si>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</si>
  <si>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</si>
  <si>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</si>
  <si>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</si>
  <si>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</si>
  <si>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</si>
  <si>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</si>
  <si>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</si>
  <si>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</si>
  <si>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</si>
  <si>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</si>
  <si>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</si>
  <si>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</si>
  <si>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</si>
  <si>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</si>
  <si>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</si>
  <si>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</si>
  <si>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</si>
  <si>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</si>
  <si>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</si>
  <si>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</si>
  <si>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</si>
  <si>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</si>
  <si>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</si>
  <si>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</si>
  <si>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</si>
  <si>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</si>
  <si>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</si>
  <si>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</si>
  <si>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</si>
  <si>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</si>
  <si>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</si>
  <si>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</si>
  <si>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</si>
  <si>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</si>
  <si>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</si>
  <si>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</si>
  <si>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</si>
  <si>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</si>
  <si>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</si>
  <si>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</si>
  <si>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</si>
  <si>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</si>
  <si>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</si>
  <si>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</si>
  <si>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</si>
  <si>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</si>
  <si>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</si>
  <si>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</si>
  <si>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</si>
  <si>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</si>
  <si>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</si>
  <si>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</si>
  <si>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</si>
  <si>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</si>
  <si>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</si>
  <si>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</si>
  <si>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</si>
  <si>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</si>
  <si>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</si>
  <si>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</si>
  <si>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</si>
  <si>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</si>
  <si>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</si>
  <si>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</si>
  <si>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</si>
  <si>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</si>
  <si>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</si>
  <si>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</si>
  <si>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</si>
  <si>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</si>
  <si>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</si>
  <si>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</si>
  <si>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</si>
  <si>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</si>
  <si>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</si>
  <si>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</si>
  <si>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</si>
  <si>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</si>
  <si>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</si>
  <si>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</si>
  <si>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</si>
  <si>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</si>
  <si>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</si>
  <si>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</si>
  <si>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</si>
  <si>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</si>
  <si>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</si>
  <si>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</si>
  <si>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</si>
  <si>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</si>
  <si>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</si>
  <si>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</si>
  <si>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</si>
  <si>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</si>
  <si>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</si>
  <si>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</si>
  <si>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</si>
  <si>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</si>
  <si>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</si>
  <si>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</si>
  <si>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</si>
  <si>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</si>
  <si>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</si>
  <si>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</si>
  <si>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</si>
  <si>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</si>
  <si>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</si>
  <si>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</si>
  <si>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</si>
  <si>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</si>
  <si>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</si>
  <si>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</si>
  <si>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</si>
  <si>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</si>
  <si>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</si>
  <si>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</si>
  <si>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</si>
  <si>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</si>
  <si>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</si>
  <si>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</si>
  <si>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</si>
  <si>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</si>
  <si>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</si>
  <si>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</si>
  <si>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</si>
  <si>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</si>
  <si>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</si>
  <si>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</si>
  <si>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</si>
  <si>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</si>
  <si>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</si>
  <si>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</si>
  <si>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</si>
  <si>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</si>
  <si>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</si>
  <si>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</si>
  <si>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</si>
  <si>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</si>
  <si>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</si>
  <si>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</si>
  <si>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</si>
  <si>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</si>
  <si>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</si>
  <si>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</si>
  <si>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</si>
  <si>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</si>
  <si>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</si>
  <si>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</si>
  <si>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</si>
  <si>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</si>
  <si>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</si>
  <si>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</si>
  <si>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</si>
  <si>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</si>
  <si>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</si>
  <si>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</si>
  <si>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</si>
  <si>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</si>
  <si>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</si>
  <si>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</si>
  <si>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</si>
  <si>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</si>
  <si>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</si>
  <si>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</si>
  <si>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</si>
  <si>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</si>
  <si>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</si>
  <si>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</si>
  <si>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</si>
  <si>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</si>
  <si>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</si>
  <si>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</si>
  <si>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</si>
  <si>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</si>
  <si>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</si>
  <si>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</si>
  <si>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</si>
  <si>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</si>
  <si>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</si>
  <si>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</si>
  <si>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</si>
  <si>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</si>
  <si>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</si>
  <si>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</si>
  <si>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</si>
  <si>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</si>
  <si>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</si>
  <si>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</si>
  <si>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</si>
  <si>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</si>
  <si>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</si>
  <si>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</si>
  <si>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</si>
  <si>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</si>
  <si>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</si>
  <si>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</si>
  <si>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</si>
  <si>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</si>
  <si>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</si>
  <si>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</si>
  <si>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</si>
  <si>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</si>
  <si>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</si>
  <si>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</si>
  <si>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</si>
  <si>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</si>
  <si>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</si>
  <si>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</si>
  <si>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</si>
  <si>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</si>
  <si>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</si>
  <si>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</si>
  <si>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</si>
  <si>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</si>
  <si>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</si>
  <si>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</si>
  <si>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</si>
  <si>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</si>
  <si>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</si>
  <si>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</si>
  <si>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</si>
  <si>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</si>
  <si>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</si>
  <si>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</si>
  <si>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</si>
  <si>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</si>
  <si>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</si>
  <si>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</si>
  <si>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</si>
  <si>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</si>
  <si>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</si>
  <si>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</si>
  <si>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</si>
  <si>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</si>
  <si>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</si>
  <si>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</si>
  <si>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</si>
  <si>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</si>
  <si>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</si>
  <si>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</si>
  <si>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</si>
  <si>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</si>
  <si>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</si>
  <si>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</si>
  <si>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</si>
  <si>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</si>
  <si>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</si>
  <si>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</si>
  <si>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</si>
  <si>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</si>
  <si>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</si>
  <si>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</si>
  <si>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</si>
  <si>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</si>
  <si>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</si>
  <si>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</si>
  <si>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</si>
  <si>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</si>
  <si>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</si>
  <si>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</si>
  <si>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</si>
  <si>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</si>
  <si>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</si>
  <si>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</si>
  <si>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</si>
  <si>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</si>
  <si>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</si>
  <si>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</si>
  <si>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</si>
  <si>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</si>
  <si>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</si>
  <si>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</si>
  <si>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</si>
  <si>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</si>
  <si>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</si>
  <si>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</si>
  <si>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</si>
  <si>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</si>
  <si>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</si>
  <si>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</si>
  <si>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</si>
  <si>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</si>
  <si>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</si>
  <si>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</si>
  <si>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</si>
  <si>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</si>
  <si>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</si>
  <si>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</si>
  <si>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</si>
  <si>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</si>
  <si>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</si>
  <si>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</si>
  <si>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</si>
  <si>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</si>
  <si>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</si>
  <si>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</si>
  <si>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</si>
  <si>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</si>
  <si>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</si>
  <si>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</si>
  <si>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</si>
  <si>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</si>
  <si>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</si>
  <si>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</si>
  <si>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</si>
  <si>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</si>
  <si>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</si>
  <si>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</si>
  <si>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</si>
  <si>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</si>
  <si>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</si>
  <si>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</si>
  <si>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</si>
  <si>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</si>
  <si>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</si>
  <si>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</si>
  <si>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</si>
  <si>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</si>
  <si>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</si>
  <si>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</si>
  <si>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</si>
  <si>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</si>
  <si>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</si>
  <si>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</si>
  <si>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</si>
  <si>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</si>
  <si>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</si>
  <si>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</si>
  <si>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</si>
  <si>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</si>
  <si>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</si>
  <si>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</si>
  <si>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</si>
  <si>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</si>
  <si>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</si>
  <si>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</si>
  <si>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</si>
  <si>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</si>
  <si>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</si>
  <si>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</si>
  <si>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</si>
  <si>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</si>
  <si>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</si>
  <si>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</si>
  <si>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</si>
  <si>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</si>
  <si>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</si>
  <si>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</si>
  <si>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</si>
  <si>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</si>
  <si>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</si>
  <si>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</si>
  <si>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</si>
  <si>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</si>
  <si>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</si>
  <si>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</si>
  <si>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</si>
  <si>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</si>
  <si>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</si>
  <si>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</si>
  <si>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</si>
  <si>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</si>
  <si>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</si>
  <si>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</si>
  <si>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</si>
  <si>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</si>
  <si>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</si>
  <si>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</si>
  <si>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</si>
  <si>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</si>
  <si>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</si>
  <si>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</si>
  <si>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</si>
  <si>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</si>
  <si>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</si>
  <si>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</si>
  <si>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</si>
  <si>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</si>
  <si>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</si>
  <si>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</si>
  <si>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</si>
  <si>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</si>
  <si>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</si>
  <si>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</si>
  <si>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</si>
  <si>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</si>
  <si>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</si>
  <si>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</si>
  <si>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</si>
  <si>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</si>
  <si>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</si>
  <si>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</si>
  <si>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</si>
  <si>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</si>
  <si>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</si>
  <si>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</si>
  <si>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</si>
  <si>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</si>
  <si>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</si>
  <si>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</si>
  <si>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</si>
  <si>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</si>
  <si>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</si>
  <si>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</si>
  <si>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</si>
  <si>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</si>
  <si>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</si>
  <si>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</si>
  <si>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</si>
  <si>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</si>
  <si>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</si>
  <si>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</si>
  <si>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</si>
  <si>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</si>
  <si>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</si>
  <si>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</si>
  <si>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</si>
  <si>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</si>
  <si>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</si>
  <si>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</si>
  <si>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</si>
  <si>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</si>
  <si>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</si>
  <si>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</si>
  <si>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</si>
  <si>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</si>
  <si>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</si>
  <si>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</si>
  <si>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</si>
  <si>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</si>
  <si>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</si>
  <si>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</si>
  <si>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</si>
  <si>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</si>
  <si>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</si>
  <si>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</si>
  <si>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</si>
  <si>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</si>
  <si>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</si>
  <si>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</si>
  <si>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</si>
  <si>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</si>
  <si>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</si>
  <si>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</si>
  <si>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</si>
  <si>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</si>
  <si>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</si>
  <si>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</si>
  <si>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</si>
  <si>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</si>
  <si>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</si>
  <si>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</si>
  <si>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</si>
  <si>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</si>
  <si>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</si>
  <si>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</si>
  <si>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</si>
  <si>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</si>
  <si>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</si>
  <si>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</si>
  <si>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</si>
  <si>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</si>
  <si>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</si>
  <si>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</si>
  <si>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</si>
  <si>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</si>
  <si>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</si>
  <si>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</si>
  <si>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</si>
  <si>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</si>
  <si>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</si>
  <si>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</si>
  <si>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</si>
  <si>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</si>
  <si>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</si>
  <si>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</si>
  <si>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</si>
  <si>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</si>
  <si>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</si>
  <si>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</si>
  <si>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</si>
  <si>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</si>
  <si>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</si>
  <si>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</si>
  <si>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</si>
  <si>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</si>
  <si>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</si>
  <si>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</si>
  <si>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</si>
  <si>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</si>
  <si>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</si>
  <si>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</si>
  <si>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</si>
  <si>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</si>
  <si>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</si>
  <si>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</si>
  <si>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</si>
  <si>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</si>
  <si>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</si>
  <si>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</si>
  <si>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</si>
  <si>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</si>
  <si>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</si>
  <si>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</si>
  <si>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</si>
  <si>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</si>
  <si>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</si>
  <si>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</si>
  <si>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</si>
  <si>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</si>
  <si>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</si>
  <si>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</si>
  <si>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</si>
  <si>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</si>
  <si>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</si>
  <si>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</si>
  <si>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</si>
  <si>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</si>
  <si>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</si>
  <si>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</si>
  <si>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</si>
  <si>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</si>
  <si>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</si>
  <si>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</si>
  <si>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</si>
  <si>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</si>
  <si>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</si>
  <si>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</si>
  <si>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</si>
  <si>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</si>
  <si>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</si>
  <si>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</si>
  <si>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</si>
  <si>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</si>
  <si>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</si>
  <si>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</si>
  <si>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</si>
  <si>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</si>
  <si>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</si>
  <si>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</si>
  <si>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</si>
  <si>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</si>
  <si>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</si>
  <si>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</si>
  <si>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</si>
  <si>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</si>
  <si>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</si>
  <si>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</si>
  <si>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</si>
  <si>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</si>
  <si>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</si>
  <si>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</si>
  <si>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</si>
  <si>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</si>
  <si>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</si>
  <si>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</si>
  <si>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</si>
  <si>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</si>
  <si>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</si>
  <si>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</si>
  <si>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</si>
  <si>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</si>
  <si>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</si>
  <si>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</si>
  <si>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</si>
  <si>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</si>
  <si>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</si>
  <si>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</si>
  <si>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</si>
  <si>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</si>
  <si>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</si>
  <si>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</si>
  <si>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</si>
  <si>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</si>
  <si>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</si>
  <si>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</si>
  <si>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</si>
  <si>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</si>
  <si>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</si>
  <si>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</si>
  <si>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</si>
  <si>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</si>
  <si>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</si>
  <si>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</si>
  <si>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</si>
  <si>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</si>
  <si>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</si>
  <si>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</si>
  <si>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</si>
  <si>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</si>
  <si>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</si>
  <si>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</si>
  <si>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</si>
  <si>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</si>
  <si>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</si>
  <si>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</si>
  <si>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</si>
  <si>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</si>
  <si>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</si>
  <si>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</si>
  <si>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</si>
  <si>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</si>
  <si>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</si>
  <si>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</si>
  <si>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</si>
  <si>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</si>
  <si>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</si>
  <si>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</si>
  <si>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</si>
  <si>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</si>
  <si>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</si>
  <si>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</si>
  <si>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</si>
  <si>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</si>
  <si>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</si>
  <si>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</si>
  <si>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</si>
  <si>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</si>
  <si>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</si>
  <si>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</si>
  <si>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</si>
  <si>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</si>
  <si>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</si>
  <si>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</si>
  <si>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</si>
  <si>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</si>
  <si>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</si>
  <si>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</si>
  <si>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</si>
  <si>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</si>
  <si>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</si>
  <si>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</si>
  <si>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</si>
  <si>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</si>
  <si>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</si>
  <si>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</si>
  <si>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</si>
  <si>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</si>
  <si>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</si>
  <si>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</si>
  <si>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</si>
  <si>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</si>
  <si>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</si>
  <si>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</si>
  <si>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</si>
  <si>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</si>
  <si>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</si>
  <si>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</si>
  <si>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</si>
  <si>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</si>
  <si>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</si>
  <si>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</si>
  <si>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</si>
  <si>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</si>
  <si>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</si>
  <si>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</si>
  <si>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</si>
  <si>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</si>
  <si>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</si>
  <si>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</si>
  <si>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</si>
  <si>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</si>
  <si>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</si>
  <si>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</si>
  <si>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</si>
  <si>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</si>
  <si>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</si>
  <si>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</si>
  <si>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</si>
  <si>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</si>
  <si>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</si>
  <si>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</si>
  <si>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</si>
  <si>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</si>
  <si>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</si>
  <si>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</si>
  <si>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</si>
  <si>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</si>
  <si>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</si>
  <si>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</si>
  <si>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</si>
  <si>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</si>
  <si>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</si>
  <si>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</si>
  <si>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</si>
  <si>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</si>
  <si>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</si>
  <si>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</si>
  <si>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</si>
  <si>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</si>
  <si>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</si>
  <si>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</si>
  <si>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</si>
  <si>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</si>
  <si>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</si>
  <si>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</si>
  <si>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</si>
  <si>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</si>
  <si>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</si>
  <si>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</si>
  <si>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</si>
  <si>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</si>
  <si>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</si>
  <si>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</si>
  <si>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</si>
  <si>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</si>
  <si>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</si>
  <si>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</si>
  <si>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</si>
  <si>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</si>
  <si>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</si>
  <si>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</si>
  <si>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</si>
  <si>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</si>
  <si>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</si>
  <si>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</si>
  <si>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</si>
  <si>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</si>
  <si>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</si>
  <si>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</si>
  <si>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</si>
  <si>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</si>
  <si>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</si>
  <si>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</si>
  <si>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</si>
  <si>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</si>
  <si>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</si>
  <si>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</si>
  <si>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</si>
  <si>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</si>
  <si>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</si>
  <si>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</si>
  <si>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</si>
  <si>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</si>
  <si>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</si>
  <si>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</si>
  <si>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</si>
  <si>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</si>
  <si>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</si>
  <si>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</si>
  <si>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</si>
  <si>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</si>
  <si>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</si>
  <si>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</si>
  <si>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</si>
  <si>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</si>
  <si>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</si>
  <si>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</si>
  <si>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</si>
  <si>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</si>
  <si>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</si>
  <si>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</si>
  <si>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</si>
  <si>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</si>
  <si>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</si>
  <si>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</si>
  <si>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</si>
  <si>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</si>
  <si>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</si>
  <si>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</si>
  <si>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</si>
  <si>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</si>
  <si>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</si>
  <si>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</si>
  <si>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</si>
  <si>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</si>
  <si>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</si>
  <si>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</si>
  <si>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</si>
  <si>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</si>
  <si>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</si>
  <si>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</si>
  <si>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</si>
  <si>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</si>
  <si>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</si>
  <si>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</si>
  <si>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</si>
  <si>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</si>
  <si>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</si>
  <si>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</si>
  <si>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</si>
  <si>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</si>
  <si>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</si>
  <si>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</si>
  <si>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</si>
  <si>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</si>
  <si>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</si>
  <si>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</si>
  <si>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</si>
  <si>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</si>
  <si>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</si>
  <si>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</si>
  <si>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</si>
  <si>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</si>
  <si>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</si>
  <si>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</si>
  <si>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</si>
  <si>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</si>
  <si>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</si>
  <si>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</si>
  <si>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</si>
  <si>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</si>
  <si>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</si>
  <si>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</si>
  <si>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</si>
  <si>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</si>
  <si>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</si>
  <si>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</si>
  <si>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</si>
  <si>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</si>
  <si>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</si>
  <si>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</si>
  <si>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</si>
  <si>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</si>
  <si>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</si>
  <si>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</si>
  <si>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</si>
  <si>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</si>
  <si>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</si>
  <si>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</si>
  <si>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</si>
  <si>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</si>
  <si>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</si>
  <si>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</si>
  <si>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</si>
  <si>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</si>
  <si>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</si>
  <si>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</si>
  <si>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</si>
  <si>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</si>
  <si>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</si>
  <si>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</si>
  <si>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</si>
  <si>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</si>
  <si>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</si>
  <si>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</si>
  <si>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</si>
  <si>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</si>
  <si>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</si>
  <si>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</si>
  <si>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</si>
  <si>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</si>
  <si>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</si>
  <si>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</si>
  <si>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</si>
  <si>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</si>
  <si>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</si>
  <si>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</si>
  <si>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</si>
  <si>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</si>
  <si>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</si>
  <si>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</si>
  <si>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</si>
  <si>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</si>
  <si>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</si>
  <si>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</si>
  <si>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</si>
  <si>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</si>
  <si>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</si>
  <si>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</si>
  <si>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</si>
  <si>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</si>
  <si>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</si>
  <si>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</si>
  <si>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</si>
  <si>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</si>
  <si>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</si>
  <si>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</si>
  <si>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</si>
  <si>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</si>
  <si>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</si>
  <si>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</si>
  <si>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</si>
  <si>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</si>
  <si>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</si>
  <si>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</si>
  <si>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</si>
  <si>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</si>
  <si>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</si>
  <si>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</si>
  <si>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</si>
  <si>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</si>
  <si>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</si>
  <si>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</si>
  <si>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</si>
  <si>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</si>
  <si>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</si>
  <si>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</si>
  <si>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</si>
  <si>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</si>
  <si>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</si>
  <si>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</si>
  <si>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</si>
  <si>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</si>
  <si>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</si>
  <si>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</si>
  <si>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</si>
  <si>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</si>
  <si>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</si>
  <si>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</si>
  <si>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</si>
  <si>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</si>
  <si>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</si>
  <si>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</si>
  <si>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</si>
  <si>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</si>
  <si>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</si>
  <si>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</si>
  <si>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</si>
  <si>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</si>
  <si>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</si>
  <si>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</si>
  <si>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</si>
  <si>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</si>
  <si>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</si>
  <si>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</si>
  <si>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</si>
  <si>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</si>
  <si>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</si>
  <si>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</si>
  <si>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</si>
  <si>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</si>
  <si>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</si>
  <si>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</si>
  <si>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</si>
  <si>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</si>
  <si>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</si>
  <si>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</si>
  <si>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</si>
  <si>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</si>
  <si>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</si>
  <si>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</si>
  <si>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</si>
  <si>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</si>
  <si>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</si>
  <si>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</si>
  <si>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</si>
  <si>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</si>
  <si>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</si>
  <si>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</si>
  <si>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</si>
  <si>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</si>
  <si>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</si>
  <si>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</si>
  <si>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</si>
  <si>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</si>
  <si>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</si>
  <si>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</si>
  <si>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</si>
  <si>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</si>
  <si>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</si>
  <si>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</si>
  <si>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</si>
  <si>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</si>
  <si>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</si>
  <si>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</si>
  <si>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</si>
  <si>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</si>
  <si>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</si>
  <si>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</si>
  <si>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</si>
  <si>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</si>
  <si>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</si>
  <si>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</si>
  <si>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</si>
  <si>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</si>
  <si>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</si>
  <si>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</si>
  <si>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</si>
  <si>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</si>
  <si>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</si>
  <si>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</si>
  <si>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</si>
  <si>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</si>
  <si>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</si>
  <si>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</si>
  <si>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</si>
  <si>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</si>
  <si>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</si>
  <si>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</si>
  <si>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</si>
  <si>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</si>
  <si>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</si>
  <si>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</si>
  <si>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</si>
  <si>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</si>
  <si>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</si>
  <si>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</si>
  <si>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</si>
  <si>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</si>
  <si>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</si>
  <si>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</si>
  <si>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</si>
  <si>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</si>
  <si>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</si>
  <si>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</si>
  <si>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</si>
  <si>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</si>
  <si>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</si>
  <si>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</si>
  <si>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</si>
  <si>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</si>
  <si>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</si>
  <si>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</si>
  <si>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</si>
  <si>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</si>
  <si>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</si>
  <si>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</si>
  <si>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</si>
  <si>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</si>
  <si>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</si>
  <si>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</si>
  <si>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</si>
  <si>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</si>
  <si>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</si>
  <si>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</si>
  <si>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</si>
  <si>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</si>
  <si>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</si>
  <si>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</si>
  <si>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</si>
  <si>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</si>
  <si>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</si>
  <si>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</si>
  <si>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</si>
  <si>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</si>
  <si>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</si>
  <si>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</si>
  <si>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</si>
  <si>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</si>
  <si>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</si>
  <si>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</si>
  <si>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</si>
  <si>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</si>
  <si>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</si>
  <si>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</si>
  <si>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</si>
  <si>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</si>
  <si>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</si>
  <si>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</si>
  <si>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</si>
  <si>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</si>
  <si>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</si>
  <si>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</si>
  <si>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</si>
  <si>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</si>
  <si>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</si>
  <si>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</si>
  <si>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</si>
  <si>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</si>
  <si>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</si>
  <si>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</si>
  <si>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</si>
  <si>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</si>
  <si>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</si>
  <si>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</si>
  <si>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</si>
  <si>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</si>
  <si>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</si>
  <si>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</si>
  <si>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</si>
  <si>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</si>
  <si>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</si>
  <si>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</si>
  <si>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</si>
  <si>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</si>
  <si>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</si>
  <si>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</si>
  <si>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</si>
  <si>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</si>
  <si>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</si>
  <si>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</si>
  <si>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</si>
  <si>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</si>
  <si>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</si>
  <si>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</si>
  <si>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</si>
  <si>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</si>
  <si>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</si>
  <si>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</si>
  <si>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</si>
  <si>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</si>
  <si>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</si>
  <si>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</si>
  <si>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</si>
  <si>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</si>
  <si>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</si>
  <si>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</si>
  <si>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</si>
  <si>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</si>
  <si>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</si>
  <si>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</si>
  <si>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</si>
  <si>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</si>
  <si>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</si>
  <si>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</si>
  <si>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</si>
  <si>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</si>
  <si>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</si>
  <si>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</si>
  <si>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</si>
  <si>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</si>
  <si>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</si>
  <si>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</si>
  <si>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</si>
  <si>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</si>
  <si>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</si>
  <si>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</si>
  <si>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</si>
  <si>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</si>
  <si>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</si>
  <si>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</si>
  <si>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</si>
  <si>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</si>
  <si>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</si>
  <si>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</si>
  <si>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</si>
  <si>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</si>
  <si>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</si>
  <si>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</si>
  <si>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</si>
  <si>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</si>
  <si>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</si>
  <si>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</si>
  <si>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</si>
  <si>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</si>
  <si>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</si>
  <si>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</si>
  <si>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</si>
  <si>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</si>
  <si>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</si>
  <si>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</si>
  <si>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</si>
  <si>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</si>
  <si>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</si>
  <si>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</si>
  <si>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</si>
  <si>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</si>
  <si>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</si>
  <si>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</si>
  <si>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</si>
  <si>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</si>
  <si>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</si>
  <si>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</si>
  <si>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</si>
  <si>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</si>
  <si>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</si>
  <si>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</si>
  <si>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</si>
  <si>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</si>
  <si>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</si>
  <si>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</si>
  <si>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</si>
  <si>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</si>
  <si>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</si>
  <si>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</si>
  <si>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</si>
  <si>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</si>
  <si>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</si>
  <si>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</si>
  <si>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</si>
  <si>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</si>
  <si>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</si>
  <si>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</si>
  <si>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</si>
  <si>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</si>
  <si>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</si>
  <si>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</si>
  <si>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</si>
  <si>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</si>
  <si>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</si>
  <si>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</si>
  <si>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</si>
  <si>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</si>
  <si>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</si>
  <si>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</si>
  <si>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</si>
  <si>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</si>
  <si>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</si>
  <si>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</si>
  <si>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</si>
  <si>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</si>
  <si>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</si>
  <si>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</si>
  <si>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</si>
  <si>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</si>
  <si>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</si>
  <si>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</si>
  <si>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</si>
  <si>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</si>
  <si>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</si>
  <si>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</si>
  <si>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</si>
  <si>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</si>
  <si>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</si>
  <si>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</si>
  <si>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</si>
  <si>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</si>
  <si>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</si>
  <si>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</si>
  <si>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</si>
  <si>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</si>
  <si>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</si>
  <si>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</si>
  <si>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</si>
  <si>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</si>
  <si>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</si>
  <si>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</si>
  <si>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</si>
  <si>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</si>
  <si>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</si>
  <si>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</si>
  <si>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</si>
  <si>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</si>
  <si>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</si>
  <si>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</si>
  <si>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</si>
  <si>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</si>
  <si>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</si>
  <si>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</si>
  <si>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</si>
  <si>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</si>
  <si>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</si>
  <si>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</si>
  <si>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</si>
  <si>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</si>
  <si>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</si>
  <si>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</si>
  <si>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</si>
  <si>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</si>
  <si>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</si>
  <si>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</si>
  <si>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</si>
  <si>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</si>
  <si>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</si>
  <si>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</si>
  <si>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</si>
  <si>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</si>
  <si>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</si>
  <si>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</si>
  <si>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</si>
  <si>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</si>
  <si>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</si>
  <si>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</si>
  <si>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</si>
  <si>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</si>
  <si>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</si>
  <si>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</si>
  <si>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</si>
  <si>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</si>
  <si>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</si>
  <si>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</si>
  <si>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</si>
  <si>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</si>
  <si>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</si>
  <si>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</si>
  <si>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</si>
  <si>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</si>
  <si>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</si>
  <si>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</si>
  <si>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</si>
  <si>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</si>
  <si>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</si>
  <si>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</si>
  <si>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</si>
  <si>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</si>
  <si>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</si>
  <si>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</si>
  <si>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</si>
  <si>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</si>
  <si>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</si>
  <si>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</si>
  <si>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</si>
  <si>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</si>
  <si>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</si>
  <si>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</si>
  <si>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</si>
  <si>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</si>
  <si>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</si>
  <si>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</si>
  <si>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</si>
  <si>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</si>
  <si>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</si>
  <si>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</si>
  <si>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</si>
  <si>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</si>
  <si>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</si>
  <si>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</si>
  <si>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</si>
  <si>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</si>
  <si>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</si>
  <si>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</si>
  <si>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</si>
  <si>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</si>
  <si>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</si>
  <si>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</si>
  <si>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</si>
  <si>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</si>
  <si>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</si>
  <si>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</si>
  <si>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</si>
  <si>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</si>
  <si>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</si>
  <si>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</si>
  <si>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</si>
  <si>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</si>
  <si>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</si>
  <si>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</si>
  <si>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</si>
  <si>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</si>
  <si>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</si>
  <si>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</si>
  <si>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</si>
  <si>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</si>
  <si>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</si>
  <si>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</si>
  <si>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</si>
  <si>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</si>
  <si>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</si>
  <si>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</si>
  <si>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</si>
  <si>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</si>
  <si>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</si>
  <si>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</si>
  <si>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</si>
  <si>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</si>
  <si>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</si>
  <si>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</si>
  <si>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</si>
  <si>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</si>
  <si>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</si>
  <si>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</si>
  <si>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</si>
  <si>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</si>
  <si>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</si>
  <si>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</si>
  <si>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</si>
  <si>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</si>
  <si>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</si>
  <si>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</si>
  <si>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</si>
  <si>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</si>
  <si>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</si>
  <si>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</si>
  <si>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</si>
  <si>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</si>
  <si>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</si>
  <si>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</si>
  <si>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</si>
  <si>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</si>
  <si>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</si>
  <si>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</si>
  <si>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</si>
  <si>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</si>
  <si>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</si>
  <si>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</si>
  <si>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</si>
  <si>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</si>
  <si>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</si>
  <si>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</si>
  <si>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</si>
  <si>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</si>
  <si>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</si>
  <si>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</si>
  <si>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</si>
  <si>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</si>
  <si>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</si>
  <si>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</si>
  <si>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</si>
  <si>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</si>
  <si>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</si>
  <si>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</si>
  <si>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</si>
  <si>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</si>
  <si>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</si>
  <si>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</si>
  <si>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</si>
  <si>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</si>
  <si>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</si>
  <si>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</si>
  <si>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</si>
  <si>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</si>
  <si>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</si>
  <si>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</si>
  <si>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</si>
  <si>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</si>
  <si>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</si>
  <si>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</si>
  <si>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</si>
  <si>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</si>
  <si>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</si>
  <si>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</si>
  <si>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</si>
  <si>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</si>
  <si>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</si>
  <si>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</si>
  <si>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</si>
  <si>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</si>
  <si>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</si>
  <si>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</si>
  <si>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</si>
  <si>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</si>
  <si>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</si>
  <si>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</si>
  <si>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</si>
  <si>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</si>
  <si>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</si>
  <si>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</si>
  <si>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</si>
  <si>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</si>
  <si>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</si>
  <si>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</si>
  <si>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</si>
  <si>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</si>
  <si>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</si>
  <si>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</si>
  <si>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</si>
  <si>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</si>
  <si>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</si>
  <si>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</si>
  <si>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</si>
  <si>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</si>
  <si>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</si>
  <si>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</si>
  <si>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</si>
  <si>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</si>
  <si>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</si>
  <si>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</si>
  <si>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</si>
  <si>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</si>
  <si>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</si>
  <si>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</si>
  <si>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</si>
  <si>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</si>
  <si>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</si>
  <si>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</si>
  <si>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</si>
  <si>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</si>
  <si>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</si>
  <si>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</si>
  <si>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</si>
  <si>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</si>
  <si>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</si>
  <si>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</si>
  <si>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</si>
  <si>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</si>
  <si>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</si>
  <si>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</si>
  <si>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</si>
  <si>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</si>
  <si>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</si>
  <si>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</si>
  <si>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</si>
  <si>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</si>
  <si>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</si>
  <si>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</si>
  <si>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</si>
  <si>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</si>
  <si>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</si>
  <si>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</si>
  <si>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</si>
  <si>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</si>
  <si>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</si>
  <si>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</si>
  <si>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</si>
  <si>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</si>
  <si>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</si>
  <si>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</si>
  <si>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</si>
  <si>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</si>
  <si>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</si>
  <si>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</si>
  <si>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</si>
  <si>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</si>
  <si>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</si>
  <si>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</si>
  <si>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</si>
  <si>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</si>
  <si>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</si>
  <si>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</si>
  <si>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</si>
  <si>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</si>
  <si>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</si>
  <si>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</si>
  <si>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</si>
  <si>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</si>
  <si>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</si>
  <si>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</si>
  <si>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</si>
  <si>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</si>
  <si>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</si>
  <si>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</si>
  <si>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</si>
  <si>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</si>
  <si>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</si>
  <si>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</si>
  <si>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</si>
  <si>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</si>
  <si>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</si>
  <si>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</si>
  <si>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</si>
  <si>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</si>
  <si>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</si>
  <si>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</si>
  <si>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</si>
  <si>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</si>
  <si>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</si>
  <si>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</si>
  <si>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</si>
  <si>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</si>
  <si>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</si>
  <si>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</si>
  <si>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</si>
  <si>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</si>
  <si>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</si>
  <si>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</si>
  <si>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</si>
  <si>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</si>
  <si>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</si>
  <si>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</si>
  <si>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</si>
  <si>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</si>
  <si>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</si>
  <si>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</si>
  <si>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</si>
  <si>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</si>
  <si>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</si>
  <si>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</si>
  <si>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</si>
  <si>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</si>
  <si>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</si>
  <si>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</si>
  <si>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</si>
  <si>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</si>
  <si>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</si>
  <si>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</si>
  <si>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</si>
  <si>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</si>
  <si>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</si>
  <si>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</si>
  <si>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</si>
  <si>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</si>
  <si>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</si>
  <si>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</si>
  <si>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</si>
  <si>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</si>
  <si>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</si>
  <si>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</si>
  <si>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</si>
  <si>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</si>
  <si>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</si>
  <si>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</si>
  <si>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</si>
  <si>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</si>
  <si>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</si>
  <si>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</si>
  <si>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</si>
  <si>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</si>
  <si>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</si>
  <si>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</si>
  <si>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</si>
  <si>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</si>
  <si>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</si>
  <si>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</si>
  <si>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</si>
  <si>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</si>
  <si>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</si>
  <si>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</si>
  <si>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</si>
  <si>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</si>
  <si>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</si>
  <si>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</si>
  <si>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</si>
  <si>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</si>
  <si>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</si>
  <si>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</si>
  <si>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</si>
  <si>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</si>
  <si>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</si>
  <si>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</si>
  <si>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</si>
  <si>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</si>
  <si>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</si>
  <si>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</si>
  <si>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</si>
  <si>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</si>
  <si>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</si>
  <si>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</si>
  <si>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</si>
  <si>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</si>
  <si>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</si>
  <si>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</si>
  <si>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</si>
  <si>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</si>
  <si>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</si>
  <si>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</si>
  <si>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</si>
  <si>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</si>
  <si>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</si>
  <si>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</si>
  <si>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</si>
  <si>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</si>
  <si>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</si>
  <si>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</si>
  <si>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</si>
  <si>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</si>
  <si>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</si>
  <si>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</si>
  <si>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</si>
  <si>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</si>
  <si>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</si>
  <si>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</si>
  <si>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</si>
  <si>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</si>
  <si>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</si>
  <si>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</si>
  <si>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</si>
  <si>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</si>
  <si>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</si>
  <si>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</si>
  <si>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</si>
  <si>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</si>
  <si>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</si>
  <si>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</si>
  <si>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</si>
  <si>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</si>
  <si>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</si>
  <si>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</si>
  <si>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</si>
  <si>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</si>
  <si>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</si>
  <si>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</si>
  <si>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</si>
  <si>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</si>
  <si>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</si>
  <si>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</si>
  <si>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</si>
  <si>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</si>
  <si>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</si>
  <si>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</si>
  <si>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</si>
  <si>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</si>
  <si>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</si>
  <si>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</si>
  <si>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</si>
  <si>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</si>
  <si>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</si>
  <si>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</si>
  <si>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</si>
  <si>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</si>
  <si>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</si>
  <si>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</si>
  <si>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</si>
  <si>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</si>
  <si>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</si>
  <si>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</si>
  <si>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</si>
  <si>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</si>
  <si>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</si>
  <si>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</si>
  <si>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</si>
  <si>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</si>
  <si>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</si>
  <si>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</si>
  <si>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</si>
  <si>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</si>
  <si>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</si>
  <si>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</si>
  <si>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</si>
  <si>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</si>
  <si>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</si>
  <si>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</si>
  <si>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</si>
  <si>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</si>
  <si>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</si>
  <si>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</si>
  <si>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</si>
  <si>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</si>
  <si>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</si>
  <si>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</si>
  <si>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</si>
  <si>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</si>
  <si>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</si>
  <si>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</si>
  <si>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</si>
  <si>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</si>
  <si>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</si>
  <si>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</si>
  <si>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</si>
  <si>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</si>
  <si>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</si>
  <si>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</si>
  <si>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</si>
  <si>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</si>
  <si>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</si>
  <si>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</si>
  <si>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</si>
  <si>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</si>
  <si>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</si>
  <si>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</si>
  <si>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</si>
  <si>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</si>
  <si>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</si>
  <si>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</si>
  <si>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</si>
  <si>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</si>
  <si>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</si>
  <si>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</si>
  <si>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</si>
  <si>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</si>
  <si>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</si>
  <si>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</si>
  <si>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</si>
  <si>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</si>
  <si>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</si>
  <si>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</si>
  <si>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</si>
  <si>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</si>
  <si>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</si>
  <si>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</si>
  <si>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</si>
  <si>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</si>
  <si>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</si>
  <si>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</si>
  <si>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</si>
  <si>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</si>
  <si>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</si>
  <si>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</si>
  <si>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</si>
  <si>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</si>
  <si>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</si>
  <si>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</si>
  <si>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</si>
  <si>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</si>
  <si>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</si>
  <si>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</si>
  <si>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</si>
  <si>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</si>
  <si>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</si>
  <si>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</si>
  <si>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</si>
  <si>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</si>
  <si>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</si>
  <si>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</si>
  <si>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</si>
  <si>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</si>
  <si>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</si>
  <si>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</si>
  <si>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</si>
  <si>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</si>
  <si>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</si>
  <si>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</si>
  <si>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</si>
  <si>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</si>
  <si>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</si>
  <si>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</si>
  <si>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</si>
  <si>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</si>
  <si>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</si>
  <si>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</si>
  <si>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</si>
  <si>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</si>
  <si>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</si>
  <si>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</si>
  <si>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</si>
  <si>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</si>
  <si>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</si>
  <si>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</si>
  <si>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</si>
  <si>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</si>
  <si>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</si>
  <si>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</si>
  <si>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</si>
  <si>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</si>
  <si>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</si>
  <si>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</si>
  <si>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</si>
  <si>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</si>
  <si>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</si>
  <si>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</si>
  <si>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</si>
  <si>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</si>
  <si>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</si>
  <si>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</si>
  <si>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</si>
  <si>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</si>
  <si>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</si>
  <si>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</si>
  <si>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</si>
  <si>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</si>
  <si>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</si>
  <si>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</si>
  <si>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</si>
  <si>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</si>
  <si>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</si>
  <si>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</si>
  <si>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</si>
  <si>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</si>
  <si>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</si>
  <si>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</si>
  <si>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</si>
  <si>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</si>
  <si>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</si>
  <si>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</si>
  <si>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</si>
  <si>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</si>
  <si>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</si>
  <si>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</si>
  <si>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</si>
  <si>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</si>
  <si>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</si>
  <si>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</si>
  <si>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</si>
  <si>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</si>
  <si>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</si>
  <si>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</si>
  <si>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</si>
  <si>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</si>
  <si>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</si>
  <si>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</si>
  <si>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</si>
  <si>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</si>
  <si>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</si>
  <si>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</si>
  <si>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</si>
  <si>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</si>
  <si>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</si>
  <si>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</si>
  <si>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</si>
  <si>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</si>
  <si>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</si>
  <si>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</si>
  <si>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</si>
  <si>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</si>
  <si>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</si>
  <si>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</si>
  <si>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</si>
  <si>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</si>
  <si>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</si>
  <si>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</si>
  <si>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</si>
  <si>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</si>
  <si>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</si>
  <si>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</si>
  <si>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</si>
  <si>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</si>
  <si>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</si>
  <si>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</si>
  <si>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</si>
  <si>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</si>
  <si>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</si>
  <si>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</si>
  <si>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</si>
  <si>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</si>
  <si>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</si>
  <si>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</si>
  <si>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</si>
  <si>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</si>
  <si>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</si>
  <si>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</si>
  <si>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</si>
  <si>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</si>
  <si>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</si>
  <si>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</si>
  <si>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</si>
  <si>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</si>
  <si>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</si>
  <si>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</si>
  <si>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</si>
  <si>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</si>
  <si>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</si>
  <si>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</si>
  <si>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</si>
  <si>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</si>
  <si>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</si>
  <si>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</si>
  <si>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</si>
  <si>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</si>
  <si>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</si>
  <si>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</si>
  <si>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</si>
  <si>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</si>
  <si>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</si>
  <si>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</si>
  <si>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</si>
  <si>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</si>
  <si>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</si>
  <si>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</si>
  <si>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</si>
  <si>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</si>
  <si>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</si>
  <si>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</si>
  <si>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</si>
  <si>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</si>
  <si>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</si>
  <si>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</si>
  <si>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</si>
  <si>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</si>
  <si>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</si>
  <si>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</si>
  <si>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</si>
  <si>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</si>
  <si>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</si>
  <si>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</si>
  <si>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</si>
  <si>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</si>
  <si>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</si>
  <si>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</si>
  <si>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</si>
  <si>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</si>
  <si>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</si>
  <si>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</si>
  <si>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</si>
  <si>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</si>
  <si>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</si>
  <si>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</si>
  <si>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</si>
  <si>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</si>
  <si>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</si>
  <si>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</si>
  <si>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</si>
  <si>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</si>
  <si>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</si>
  <si>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</si>
  <si>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</si>
  <si>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</si>
  <si>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</si>
  <si>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</si>
  <si>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</si>
  <si>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</si>
  <si>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</si>
  <si>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</si>
  <si>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</si>
  <si>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</si>
  <si>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</si>
  <si>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</si>
  <si>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</si>
  <si>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</si>
  <si>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</si>
  <si>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</si>
  <si>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</si>
  <si>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</si>
  <si>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</si>
  <si>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</si>
  <si>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</si>
  <si>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</si>
  <si>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</si>
  <si>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</si>
  <si>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</si>
  <si>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</si>
  <si>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</si>
  <si>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</si>
  <si>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</si>
  <si>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</si>
  <si>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</si>
  <si>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</si>
  <si>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</si>
  <si>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</si>
  <si>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</si>
  <si>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</si>
  <si>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</si>
  <si>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</si>
  <si>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</si>
  <si>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</si>
  <si>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</si>
  <si>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</si>
  <si>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</si>
  <si>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</si>
  <si>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</si>
  <si>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</si>
  <si>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</si>
  <si>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</si>
  <si>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</si>
  <si>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</si>
  <si>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</si>
  <si>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</si>
  <si>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</si>
  <si>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</si>
  <si>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</si>
  <si>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</si>
  <si>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</si>
  <si>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</si>
  <si>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</si>
  <si>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</si>
  <si>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</si>
  <si>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</si>
  <si>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</si>
  <si>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</si>
  <si>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</si>
  <si>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</si>
  <si>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</si>
  <si>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</si>
  <si>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</si>
  <si>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</si>
  <si>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</si>
  <si>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</si>
  <si>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</si>
  <si>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</si>
  <si>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</si>
  <si>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</si>
  <si>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</si>
  <si>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</si>
  <si>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</si>
  <si>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</si>
  <si>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</si>
  <si>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</si>
  <si>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</si>
  <si>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</si>
  <si>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</si>
  <si>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</si>
  <si>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</si>
  <si>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</si>
  <si>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</si>
  <si>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</si>
  <si>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</si>
  <si>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</si>
  <si>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</si>
  <si>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</si>
  <si>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</si>
  <si>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</si>
  <si>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</si>
  <si>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</si>
  <si>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</si>
  <si>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</si>
  <si>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</si>
  <si>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</si>
  <si>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</si>
  <si>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</si>
  <si>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</si>
  <si>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</si>
  <si>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</si>
  <si>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</si>
  <si>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</si>
  <si>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</si>
  <si>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</si>
  <si>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</si>
  <si>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</si>
  <si>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</si>
  <si>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</si>
  <si>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</si>
  <si>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</si>
  <si>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</si>
  <si>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</si>
  <si>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</si>
  <si>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</si>
  <si>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</si>
  <si>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</si>
  <si>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</si>
  <si>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</si>
  <si>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</si>
  <si>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</si>
  <si>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</si>
  <si>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</si>
  <si>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</si>
  <si>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</si>
  <si>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</si>
  <si>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</si>
  <si>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</si>
  <si>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</si>
  <si>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</si>
  <si>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</si>
  <si>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</si>
  <si>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</si>
  <si>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</si>
  <si>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</si>
  <si>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</si>
  <si>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</si>
  <si>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</si>
  <si>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</si>
  <si>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</si>
  <si>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</si>
  <si>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</si>
  <si>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</si>
  <si>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</si>
  <si>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</si>
  <si>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</si>
  <si>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</si>
  <si>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</si>
  <si>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</si>
  <si>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</si>
  <si>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</si>
  <si>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</si>
  <si>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</si>
  <si>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</si>
  <si>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</si>
  <si>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</si>
  <si>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</si>
  <si>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</si>
  <si>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</si>
  <si>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</si>
  <si>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</si>
  <si>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</si>
  <si>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</si>
  <si>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</si>
  <si>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</si>
  <si>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</si>
  <si>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</si>
  <si>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</si>
  <si>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</si>
  <si>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</si>
  <si>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</si>
  <si>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</si>
  <si>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</si>
  <si>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</si>
  <si>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</si>
  <si>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</si>
  <si>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</si>
  <si>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</si>
  <si>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</si>
  <si>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</si>
  <si>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</si>
  <si>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</si>
  <si>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</si>
  <si>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</si>
  <si>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</si>
  <si>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</si>
  <si>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</si>
  <si>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</si>
  <si>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</si>
  <si>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</si>
  <si>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</si>
  <si>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</si>
  <si>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</si>
  <si>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</si>
  <si>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</si>
  <si>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</si>
  <si>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</si>
  <si>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</si>
  <si>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</si>
  <si>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</si>
  <si>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</si>
  <si>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</si>
  <si>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</si>
  <si>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</si>
  <si>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</si>
  <si>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</si>
  <si>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</si>
  <si>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</si>
  <si>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</si>
  <si>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</si>
  <si>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</si>
  <si>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</si>
  <si>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</si>
  <si>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</si>
  <si>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</si>
  <si>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</si>
  <si>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</si>
  <si>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</si>
  <si>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</si>
  <si>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</si>
  <si>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</si>
  <si>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</si>
  <si>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</si>
  <si>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</si>
  <si>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</si>
  <si>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</si>
  <si>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</si>
  <si>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</si>
  <si>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</si>
  <si>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</si>
  <si>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</si>
  <si>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</si>
  <si>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</si>
  <si>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</si>
  <si>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</si>
  <si>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</si>
  <si>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</si>
  <si>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</si>
  <si>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</si>
  <si>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</si>
  <si>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</si>
  <si>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</si>
  <si>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</si>
  <si>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</si>
  <si>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</si>
  <si>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</si>
  <si>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</si>
  <si>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</si>
  <si>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</si>
  <si>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</si>
  <si>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</si>
  <si>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</si>
  <si>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</si>
  <si>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</si>
  <si>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</si>
  <si>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</si>
  <si>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</si>
  <si>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</si>
  <si>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</si>
  <si>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</si>
  <si>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</si>
  <si>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</si>
  <si>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</si>
  <si>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</si>
  <si>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</si>
  <si>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</si>
  <si>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</si>
  <si>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</si>
  <si>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</si>
  <si>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</si>
  <si>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</si>
  <si>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</si>
  <si>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</si>
  <si>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</si>
  <si>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</si>
  <si>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</si>
  <si>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</si>
  <si>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</si>
  <si>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</si>
  <si>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</si>
  <si>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</si>
  <si>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</si>
  <si>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</si>
  <si>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</si>
  <si>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</si>
  <si>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</si>
  <si>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</si>
  <si>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</si>
  <si>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</si>
  <si>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</si>
  <si>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</si>
  <si>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</si>
  <si>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</si>
  <si>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</si>
  <si>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</si>
  <si>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</si>
  <si>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</si>
  <si>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</si>
  <si>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</si>
  <si>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</si>
  <si>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</si>
  <si>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</si>
  <si>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</si>
  <si>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</si>
  <si>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</si>
  <si>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</si>
  <si>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</si>
  <si>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</si>
  <si>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</si>
  <si>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</si>
  <si>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</si>
  <si>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</si>
  <si>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</si>
  <si>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</si>
  <si>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</si>
  <si>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</si>
  <si>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</si>
  <si>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</si>
  <si>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</si>
  <si>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</si>
  <si>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</si>
  <si>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</si>
  <si>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</si>
  <si>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</si>
  <si>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</si>
  <si>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</si>
  <si>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</si>
  <si>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</si>
  <si>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</si>
  <si>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</si>
  <si>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</si>
  <si>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</si>
  <si>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</si>
  <si>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</si>
  <si>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</si>
  <si>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</si>
  <si>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</si>
  <si>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</si>
  <si>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</si>
  <si>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</si>
  <si>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</si>
  <si>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</si>
  <si>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</si>
  <si>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</si>
  <si>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</si>
  <si>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</si>
  <si>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</si>
  <si>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</si>
  <si>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</si>
  <si>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</si>
  <si>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</si>
  <si>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</si>
  <si>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</si>
  <si>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</si>
  <si>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</si>
  <si>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</si>
  <si>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</si>
  <si>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</si>
  <si>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</si>
  <si>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</si>
  <si>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</si>
  <si>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</si>
  <si>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</si>
  <si>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</si>
  <si>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</si>
  <si>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</si>
  <si>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</si>
  <si>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</si>
  <si>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</si>
  <si>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</si>
  <si>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</si>
  <si>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</si>
  <si>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</si>
  <si>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</si>
  <si>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</si>
  <si>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</si>
  <si>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</si>
  <si>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</si>
  <si>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</si>
  <si>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</si>
  <si>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</si>
  <si>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</si>
  <si>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</si>
  <si>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</si>
  <si>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</si>
  <si>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</si>
  <si>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</si>
  <si>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</si>
  <si>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</si>
  <si>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</si>
  <si>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</si>
  <si>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</si>
  <si>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</si>
  <si>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</si>
  <si>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</si>
  <si>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</si>
  <si>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</si>
  <si>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</si>
  <si>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</si>
  <si>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</si>
  <si>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</si>
  <si>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</si>
  <si>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</si>
  <si>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</si>
  <si>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</si>
  <si>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</si>
  <si>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</si>
  <si>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</si>
  <si>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</si>
  <si>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</si>
  <si>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</si>
  <si>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</si>
  <si>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</si>
  <si>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</si>
  <si>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</si>
  <si>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</si>
  <si>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</si>
  <si>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</si>
  <si>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</si>
  <si>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</si>
  <si>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</si>
  <si>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</si>
  <si>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</si>
  <si>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</si>
  <si>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</si>
  <si>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</si>
  <si>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</si>
  <si>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</si>
  <si>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</si>
  <si>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</si>
  <si>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</si>
  <si>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</si>
  <si>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</si>
  <si>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</si>
  <si>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</si>
  <si>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</si>
  <si>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</si>
  <si>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</si>
  <si>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</si>
  <si>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</si>
  <si>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</si>
  <si>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</si>
  <si>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</si>
  <si>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</si>
  <si>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</si>
  <si>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</si>
  <si>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</si>
  <si>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</si>
  <si>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</si>
  <si>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</si>
  <si>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</si>
  <si>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</si>
  <si>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</si>
  <si>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</si>
  <si>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</si>
  <si>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</si>
  <si>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</si>
  <si>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</si>
  <si>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</si>
  <si>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</si>
  <si>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</si>
  <si>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</si>
  <si>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</si>
  <si>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</si>
  <si>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</si>
  <si>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</si>
  <si>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</si>
  <si>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</si>
  <si>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</si>
  <si>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</si>
  <si>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</si>
  <si>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</si>
  <si>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</si>
  <si>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</si>
  <si>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</si>
  <si>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</si>
  <si>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</si>
  <si>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</si>
  <si>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</si>
  <si>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</si>
  <si>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</si>
  <si>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</si>
  <si>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</si>
  <si>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</si>
  <si>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</si>
  <si>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</si>
  <si>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</si>
  <si>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</si>
  <si>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</si>
  <si>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</si>
  <si>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</si>
  <si>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</si>
  <si>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</si>
  <si>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</si>
  <si>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</si>
  <si>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</si>
  <si>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</si>
  <si>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</si>
  <si>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</si>
  <si>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</si>
  <si>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</si>
  <si>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</si>
  <si>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</si>
  <si>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</si>
  <si>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</si>
  <si>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</si>
  <si>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</si>
  <si>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</si>
  <si>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</si>
  <si>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</si>
  <si>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</si>
  <si>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</si>
  <si>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</si>
  <si>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</si>
  <si>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</si>
  <si>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</si>
  <si>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</si>
  <si>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</si>
  <si>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</si>
  <si>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</si>
  <si>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</si>
  <si>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</si>
  <si>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</si>
  <si>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</si>
  <si>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</si>
  <si>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</si>
  <si>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</si>
  <si>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</si>
  <si>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</si>
  <si>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</si>
  <si>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</si>
  <si>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</si>
  <si>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</si>
  <si>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</si>
  <si>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</si>
  <si>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</si>
  <si>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</si>
  <si>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</si>
  <si>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</si>
  <si>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</si>
  <si>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</si>
  <si>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</si>
  <si>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</si>
  <si>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</si>
  <si>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</si>
  <si>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</si>
  <si>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</si>
  <si>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</si>
  <si>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</si>
  <si>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</si>
  <si>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</si>
  <si>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</si>
  <si>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</si>
  <si>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</si>
  <si>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</si>
  <si>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</si>
  <si>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</si>
  <si>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</si>
  <si>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</si>
  <si>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</si>
  <si>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</si>
  <si>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</si>
  <si>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</si>
  <si>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</si>
  <si>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</si>
  <si>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</si>
  <si>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</si>
  <si>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</si>
  <si>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</si>
  <si>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</si>
  <si>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</si>
  <si>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</si>
  <si>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</si>
  <si>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</si>
  <si>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</si>
  <si>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</si>
  <si>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</si>
  <si>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</si>
  <si>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</si>
  <si>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</si>
  <si>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</si>
  <si>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</si>
  <si>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</si>
  <si>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</si>
  <si>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</si>
  <si>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</si>
  <si>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</si>
  <si>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</si>
  <si>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</si>
  <si>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</si>
  <si>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</si>
  <si>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</si>
  <si>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</si>
  <si>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</si>
  <si>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</si>
  <si>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</si>
  <si>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</si>
  <si>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</si>
  <si>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</si>
  <si>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</si>
  <si>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</si>
  <si>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</si>
  <si>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</si>
  <si>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</si>
  <si>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</si>
  <si>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</si>
  <si>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</si>
  <si>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</si>
  <si>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</si>
  <si>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</si>
  <si>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</si>
  <si>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</si>
  <si>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</si>
  <si>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</si>
  <si>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</si>
  <si>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</si>
  <si>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</si>
  <si>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</si>
  <si>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</si>
  <si>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</si>
  <si>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</si>
  <si>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</si>
  <si>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</si>
  <si>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</si>
  <si>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</si>
  <si>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</si>
  <si>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</si>
  <si>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</si>
  <si>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</si>
  <si>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</si>
  <si>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</si>
  <si>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</si>
  <si>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</si>
  <si>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</si>
  <si>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</si>
  <si>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</si>
  <si>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</si>
  <si>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</si>
  <si>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</si>
  <si>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</si>
  <si>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</si>
  <si>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</si>
  <si>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</si>
  <si>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</si>
  <si>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</si>
  <si>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</si>
  <si>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</si>
  <si>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</si>
  <si>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</si>
  <si>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</si>
  <si>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</si>
  <si>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</si>
  <si>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</si>
  <si>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</si>
  <si>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</si>
  <si>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</si>
  <si>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</si>
  <si>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</si>
  <si>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</si>
  <si>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</si>
  <si>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</si>
  <si>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</si>
  <si>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</si>
  <si>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</si>
  <si>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</si>
  <si>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</si>
  <si>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</si>
  <si>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</si>
  <si>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</si>
  <si>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</si>
  <si>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</si>
  <si>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</si>
  <si>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</si>
  <si>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</si>
  <si>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</si>
  <si>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</si>
  <si>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</si>
  <si>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</si>
  <si>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</si>
  <si>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</si>
  <si>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</si>
  <si>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</si>
  <si>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</si>
  <si>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</si>
  <si>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</si>
  <si>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</si>
  <si>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</si>
  <si>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</si>
  <si>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</si>
  <si>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</si>
  <si>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</si>
  <si>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</si>
  <si>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</si>
  <si>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</si>
  <si>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</si>
  <si>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</si>
  <si>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</si>
  <si>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</si>
  <si>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</si>
  <si>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</si>
  <si>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</si>
  <si>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</si>
  <si>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</si>
  <si>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</si>
  <si>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</si>
  <si>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</si>
  <si>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</si>
  <si>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</si>
  <si>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</si>
  <si>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</si>
  <si>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</si>
  <si>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</si>
  <si>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</si>
  <si>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</si>
  <si>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</si>
  <si>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</si>
  <si>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</si>
  <si>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</si>
  <si>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</si>
  <si>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</si>
  <si>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</si>
  <si>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</si>
  <si>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</si>
  <si>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</si>
  <si>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</si>
  <si>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</si>
  <si>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</si>
  <si>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</si>
  <si>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</si>
  <si>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</si>
  <si>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</si>
  <si>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</si>
  <si>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</si>
  <si>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</si>
  <si>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</si>
  <si>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</si>
  <si>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</si>
  <si>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</si>
  <si>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</si>
  <si>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</si>
  <si>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</si>
  <si>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</si>
  <si>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</si>
  <si>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</si>
  <si>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</si>
  <si>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</si>
  <si>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</si>
  <si>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</si>
  <si>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</si>
  <si>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</si>
  <si>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</si>
  <si>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</si>
  <si>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</si>
  <si>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</si>
  <si>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</si>
  <si>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</si>
  <si>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</si>
  <si>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</si>
  <si>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</si>
  <si>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</si>
  <si>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</si>
  <si>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</si>
  <si>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</si>
  <si>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</si>
  <si>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</si>
  <si>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</si>
  <si>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</si>
  <si>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</si>
  <si>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</si>
  <si>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</si>
  <si>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</si>
  <si>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</si>
  <si>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</si>
  <si>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</si>
  <si>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</si>
  <si>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</si>
  <si>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</si>
  <si>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</si>
  <si>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</si>
  <si>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</si>
  <si>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</si>
  <si>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</si>
  <si>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</si>
  <si>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</si>
  <si>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</si>
  <si>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</si>
  <si>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</si>
  <si>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</si>
  <si>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</si>
  <si>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</si>
  <si>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</si>
  <si>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</si>
  <si>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</si>
  <si>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</si>
  <si>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</si>
  <si>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</si>
  <si>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</si>
  <si>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</si>
  <si>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</si>
  <si>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</si>
  <si>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</si>
  <si>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</si>
  <si>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</si>
  <si>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</si>
  <si>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</si>
  <si>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</si>
  <si>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</si>
  <si>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</si>
  <si>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</si>
  <si>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</si>
  <si>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</si>
  <si>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</si>
  <si>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</si>
  <si>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</si>
  <si>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</si>
  <si>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</si>
  <si>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</si>
  <si>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</si>
  <si>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</si>
  <si>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</si>
  <si>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</si>
  <si>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</si>
  <si>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</si>
  <si>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</si>
  <si>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</si>
  <si>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</si>
  <si>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</si>
  <si>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</si>
  <si>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</si>
  <si>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</si>
  <si>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</si>
  <si>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</si>
  <si>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</si>
  <si>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</si>
  <si>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</si>
  <si>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</si>
  <si>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</si>
  <si>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</si>
  <si>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</si>
  <si>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</si>
  <si>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</si>
  <si>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</si>
  <si>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</si>
  <si>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</si>
  <si>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</si>
  <si>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</si>
  <si>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</si>
  <si>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</si>
  <si>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</si>
  <si>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</si>
  <si>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</si>
  <si>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</si>
  <si>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</si>
  <si>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</si>
  <si>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</si>
  <si>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</si>
  <si>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</si>
  <si>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</si>
  <si>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</si>
  <si>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</si>
  <si>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</si>
  <si>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</si>
  <si>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</si>
  <si>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</si>
  <si>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</si>
  <si>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</si>
  <si>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</si>
  <si>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</si>
  <si>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</si>
  <si>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</si>
  <si>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</si>
  <si>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</si>
  <si>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</si>
  <si>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</si>
  <si>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</si>
  <si>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</si>
  <si>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</si>
  <si>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</si>
  <si>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</si>
  <si>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</si>
  <si>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</si>
  <si>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</si>
  <si>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</si>
  <si>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</si>
  <si>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</si>
  <si>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</si>
  <si>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</si>
  <si>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</si>
  <si>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</si>
  <si>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</si>
  <si>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</si>
  <si>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</si>
  <si>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</si>
  <si>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</si>
  <si>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</si>
  <si>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</si>
  <si>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</si>
  <si>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</si>
  <si>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</si>
  <si>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</si>
  <si>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</si>
  <si>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</si>
  <si>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</si>
  <si>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</si>
  <si>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</si>
  <si>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</si>
  <si>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</si>
  <si>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</si>
  <si>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</si>
  <si>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</si>
  <si>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</si>
  <si>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</si>
  <si>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</si>
  <si>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</si>
  <si>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</si>
  <si>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</si>
  <si>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</si>
  <si>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</si>
  <si>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</si>
  <si>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</si>
  <si>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</si>
  <si>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</si>
  <si>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</si>
  <si>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</si>
  <si>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</si>
  <si>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</si>
  <si>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</si>
  <si>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</si>
  <si>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</si>
  <si>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</si>
  <si>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</si>
  <si>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</si>
  <si>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</si>
  <si>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</si>
  <si>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</si>
  <si>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</si>
  <si>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</si>
  <si>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</si>
  <si>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</si>
  <si>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</si>
  <si>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</si>
  <si>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</si>
  <si>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</si>
  <si>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</si>
  <si>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</si>
  <si>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</si>
  <si>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</si>
  <si>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</si>
  <si>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</si>
  <si>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</si>
  <si>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</si>
  <si>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</si>
  <si>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</si>
  <si>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</si>
  <si>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</si>
  <si>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</si>
  <si>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</si>
  <si>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</si>
  <si>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</si>
  <si>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</si>
  <si>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</si>
  <si>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</si>
  <si>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PCM-20251205-00000665</t>
  </si>
  <si>
    <t>ETA 50 mins</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</si>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</sst>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333.67580243055272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45996.624228356479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45996.624228356479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45996.624228356479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45996.624228356479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45996.624228356479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45996.624228356479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45996.624228356479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45996.624228356479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45996.624228356479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45996.624228356479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45996.624228356479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45996.624228356479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45996.624228356479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45996.624228356479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45996.624228356479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45996.624228356479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45996.624228356479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45996.624228356479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45996.624228356479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45996.624228356479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45996.624228356479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45996.624228356479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45996.624228356479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45996.624228356479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45996.624228356479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45996.624228356479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45996.624228356479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45996.624228356479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45996.624228356479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45996.624228356479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45996.624228356479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45996.624228356479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45996.624228356479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45996.624228356479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45996.624228356479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45996.624228356479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45996.624228356479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45996.624228356479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45996.624228356479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45996.624228356479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45996.624228356479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45996.624228356479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45996.624228356479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45996.624228356479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45996.624228356479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45996.624228356479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45996.624228356479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45996.624228356479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45996.624228356479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45996.624228356479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45996.624228356479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45996.624228356479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45996.624228356479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45996.624228356479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45996.624228356479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45996.624228356479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45996.624228356479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45996.624228356479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45996.624228356479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45996.624228356479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45996.624228356479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45996.624228356479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45996.624228356479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45996.624228356479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45996.624228356479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45996.624228356479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45996.624228356479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45996.624228356479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45996.624228356479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45996.624228356479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45996.624228356479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45996.624228356479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45996.624228356479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45996.624228356479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45996.624228356479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45996.624228356479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45996.624228356479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45996.624228356479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45996.624228356479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45996.624228356479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45996.624228356479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45996.624228356479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45996.624228356479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45996.624228356479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45996.624228356479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45996.624228356479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45996.624228356479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45996.624228356479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45996.624228356479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45996.624228356479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45996.624228356479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45996.624228356479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45996.624228356479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45996.624228356479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45996.624228356479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45996.624228356479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45996.624228356479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45996.624228356479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45996.624228356479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45996.624228356479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45996.624228356479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45996.624228356479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45996.624228356479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45996.624228356479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45996.624228356479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45996.624228356479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45996.624228356479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45996.624228356479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45996.624228356479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45996.624228356479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45996.624228356479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45996.624228356479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45996.624228356479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45996.624228356479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45996.624228356479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45996.624228356479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45996.624228356479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45996.624228356479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45996.624228356479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45996.624228356479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45996.624228356479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45996.624228356479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45996.624228356479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45996.624228356479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45996.624228356479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45996.624228356479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45996.624228356479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45996.624228356479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45996.624228356479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45996.624228356479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45996.624228356479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45996.624228356479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45996.624228356479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45996.624228356479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45996.624228356479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45996.624228356479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45996.624228356479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45996.624228356479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45996.624228356479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45996.624228356479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45996.624228356479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45996.624228356479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45996.624228356479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45996.624228356479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45996.624228356479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45996.624228356479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45996.624228356479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45996.624228356479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45996.624228356479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45996.624228356479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45996.624228356479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45996.624228356479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45996.624228356479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45996.624228356479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45996.624228356479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45996.624228356479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45996.624228356479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45996.624228356479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45996.624228356479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45996.624228356479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45996.624228356479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45996.624228356479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45996.624228356479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45996.624228356479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45996.624228356479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45996.624228356479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45996.624228356479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45996.624228356479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45996.624228356479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45996.624228356479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45996.624228356479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45996.624228356479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45996.624228356479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45996.624228356479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45996.624228356479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45996.624228356479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45996.624228356479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45996.624228356479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45996.624228356479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45996.624228356479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45996.624228356479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45996.624228356479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45996.624228356479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45996.624228356479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45996.624228356479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45996.624228356479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45996.624228356479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45996.624228356479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45996.624228356479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45996.624228356479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45996.624228356479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45996.624228356479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45996.624228356479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45996.624228356479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45996.624228356479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tabSelected="1" workbookViewId="0">
      <selection activeCell="K11" sqref="K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171.62439039351739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12.236809374997392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23088</v>
      </c>
      <c r="E5" s="81" t="s">
        <v>39106</v>
      </c>
      <c r="F5" s="98">
        <v>45996.607800925929</v>
      </c>
      <c r="G5" s="99">
        <f ca="1">IFERROR(NOW()-F5,"-")</f>
        <v>1.6427430549811106E-2</v>
      </c>
      <c r="H5" s="98">
        <v>45996.602997685186</v>
      </c>
      <c r="I5" s="18" t="str">
        <f>IFERROR(VLOOKUP(D5,DB!A:F,6,0),"")</f>
        <v>SCECO</v>
      </c>
      <c r="J5" s="18" t="str">
        <f>IFERROR(VLOOKUP(D5,DB!A:G,7,0),"")</f>
        <v>Dead</v>
      </c>
      <c r="K5" s="19" t="s">
        <v>39117</v>
      </c>
      <c r="L5" s="18" t="str">
        <f>IFERROR(VLOOKUP(D5,DB!A:I,9,0),"")</f>
        <v>Latis</v>
      </c>
    </row>
    <row r="6" spans="1:12" ht="31.5" customHeight="1">
      <c r="A6" s="96" t="s">
        <v>39118</v>
      </c>
      <c r="B6" s="18" t="str">
        <f>IFERROR(VLOOKUP(D6,DB!A:K,11,0),"")</f>
        <v>R2</v>
      </c>
      <c r="C6" s="18">
        <v>1</v>
      </c>
      <c r="D6" s="19" t="s">
        <v>15113</v>
      </c>
      <c r="E6" s="81" t="s">
        <v>39106</v>
      </c>
      <c r="F6" s="98">
        <v>45996.620474537034</v>
      </c>
      <c r="G6" s="99">
        <f ca="1">IFERROR(NOW()-F6,"-")</f>
        <v>3.7538194446824491E-3</v>
      </c>
      <c r="H6" s="98">
        <v>45996.607002314813</v>
      </c>
      <c r="I6" s="18" t="str">
        <f>IFERROR(VLOOKUP(D6,DB!A:F,6,0),"")</f>
        <v>SCECO</v>
      </c>
      <c r="J6" s="18" t="str">
        <f>IFERROR(VLOOKUP(D6,DB!A:G,7,0),"")</f>
        <v>Dead</v>
      </c>
      <c r="K6" s="19" t="s">
        <v>39119</v>
      </c>
      <c r="L6" s="18" t="str">
        <f>IFERROR(VLOOKUP(D6,DB!A:I,9,0),"")</f>
        <v>Latis</v>
      </c>
    </row>
    <row r="7" spans="1:12" ht="31.5" customHeight="1">
      <c r="A7" s="96"/>
      <c r="B7" s="18" t="str">
        <f>IFERROR(VLOOKUP(D7,DB!A:K,11,0),"")</f>
        <v/>
      </c>
      <c r="C7" s="18"/>
      <c r="D7" s="18"/>
      <c r="E7" s="97"/>
      <c r="F7" s="98"/>
      <c r="G7" s="99">
        <f ca="1">IFERROR(NOW()-F7,"-")</f>
        <v>45996.624228356479</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45996.624228356479</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45996.624228356479</v>
      </c>
      <c r="H9" s="98"/>
      <c r="I9" s="18" t="str">
        <f>IFERROR(VLOOKUP(D9,DB!A:F,6,0),"")</f>
        <v/>
      </c>
      <c r="J9" s="18" t="str">
        <f>IFERROR(VLOOKUP(D9,DB!A:G,7,0),"")</f>
        <v/>
      </c>
      <c r="K9" s="19"/>
      <c r="L9" s="18" t="str">
        <f>IFERROR(VLOOKUP(D9,DB!A:I,9,0),"")</f>
        <v/>
      </c>
    </row>
    <row r="10" spans="1:12" ht="31.5" customHeight="1">
      <c r="A10" s="96"/>
      <c r="B10" s="151" t="str">
        <f>IFERROR(VLOOKUP(D10,DB!A:K,11,0),"")</f>
        <v/>
      </c>
      <c r="C10" s="18"/>
      <c r="D10" s="18"/>
      <c r="E10" s="18"/>
      <c r="F10" s="98"/>
      <c r="G10" s="99">
        <f ca="1">IFERROR(NOW()-F10,"-")</f>
        <v>45996.624228356479</v>
      </c>
      <c r="H10" s="98"/>
      <c r="I10" s="151" t="str">
        <f>IFERROR(VLOOKUP(D10,DB!A:F,6,0),"")</f>
        <v/>
      </c>
      <c r="J10" s="151" t="str">
        <f>IFERROR(VLOOKUP(D10,DB!A:G,7,0),"")</f>
        <v/>
      </c>
      <c r="K10" s="19"/>
      <c r="L10" s="151" t="str">
        <f>IFERROR(VLOOKUP(D10,DB!A:I,9,0),"")</f>
        <v/>
      </c>
    </row>
    <row r="11" spans="1:12" ht="31.5" customHeight="1">
      <c r="A11" s="96"/>
      <c r="B11" s="151" t="str">
        <f>IFERROR(VLOOKUP(D11,DB!A:K,11,0),"")</f>
        <v/>
      </c>
      <c r="C11" s="18"/>
      <c r="D11" s="18"/>
      <c r="E11" s="18"/>
      <c r="F11" s="98"/>
      <c r="G11" s="99">
        <f ca="1">IFERROR(NOW()-F11,"-")</f>
        <v>45996.624228356479</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45996.624228356479</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45996.624228356479</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45996.624228356479</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45996.624228356479</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45996.624228356479</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45996.624228356479</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45996.624228356479</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45996.624228356479</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45996.624228356479</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45996.624228356479</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45996.624228356479</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45996.624228356479</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45996.624228356479</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45996.624228356479</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45996.624228356479</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45996.624228356479</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45996.624228356479</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45996.624228356479</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45996.624228356479</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45996.624228356479</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45996.624228356479</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45996.624228356479</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45996.624228356479</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45996.624228356479</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45996.624228356479</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45996.624228356479</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45996.624228356479</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45996.624228356479</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45996.624228356479</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45996.624228356479</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45996.624228356479</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45996.624228356479</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45996.624228356479</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45996.624228356479</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45996.624228356479</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45996.624228356479</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45996.624228356479</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45996.624228356479</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45996.624228356479</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45996.624228356479</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45996.624228356479</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45996.624228356479</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45996.624228356479</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45996.624228356479</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45996.624228356479</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45996.624228356479</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45996.624228356479</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45996.624228356479</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45996.624228356479</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45996.624228356479</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45996.624228356479</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45996.624228356479</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45996.624228356479</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45996.624228356479</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45996.624228356479</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45996.624228356479</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45996.624228356479</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45996.624228356479</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45996.624228356479</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45996.624228356479</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45996.624228356479</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45996.624228356479</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45996.624228356479</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45996.624228356479</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45996.624228356479</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45996.624228356479</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45996.624228356479</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45996.624228356479</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45996.624228356479</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45996.624228356479</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45996.624228356479</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45996.624228356479</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45996.624228356479</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45996.624228356479</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45996.624228356479</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45996.624228356479</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45996.624228356479</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45996.624228356479</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45996.624228356479</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45996.624228356479</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45996.624228356479</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45996.624228356479</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45996.624228356479</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45996.624228356479</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45996.624228356479</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45996.624228356479</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45996.624228356479</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45996.624228356479</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45996.624228356479</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45996.624228356479</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45996.624228356479</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45996.624228356479</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45996.624228356479</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45996.624228356479</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45996.624228356479</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45996.624228356479</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45996.624228356479</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45996.624228356479</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45996.624228356479</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45996.624228356479</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45996.624228356479</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45996.624228356479</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45996.624228356479</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45996.624228356479</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45996.624228356479</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45996.624228356479</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45996.624228356479</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45996.624228356479</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45996.624228356479</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45996.624228356479</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45996.624228356479</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45996.624228356479</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45996.624228356479</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45996.624228356479</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45996.624228356479</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45996.624228356479</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45996.624228356479</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45996.624228356479</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45996.624228356479</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45996.624228356479</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45996.624228356479</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45996.624228356479</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45996.624228356479</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45996.624228356479</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45996.624228356479</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45996.624228356479</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45996.624228356479</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45996.624228356479</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45996.624228356479</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45996.624228356479</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45996.624228356479</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45996.624228356479</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45996.624228356479</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45996.624228356479</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45996.624228356479</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45996.624228356479</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45996.624228356479</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45996.624228356479</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45996.624228356479</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45996.624228356479</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45996.624228356479</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45996.624228356479</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45996.624228356479</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45996.624228356479</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45996.624228356479</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45996.624228356479</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45996.624228356479</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45996.624228356479</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45996.624228356479</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45996.624228356479</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45996.624228356479</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45996.624228356479</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45996.624228356479</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45996.624228356479</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45996.624228356479</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45996.624228356479</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45996.624228356479</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45996.624228356479</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45996.624228356479</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45996.624228356479</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45996.624228356479</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45996.624228356479</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45996.624228356479</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45996.624228356479</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45996.624228356479</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45996.624228356479</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45996.624228356479</v>
      </c>
      <c r="H178" s="98"/>
      <c r="I178" s="151" t="str">
        <f>IFERROR(VLOOKUP(D178,DB!A:F,6,0),"")</f>
        <v/>
      </c>
      <c r="J178" s="151" t="str">
        <f>IFERROR(VLOOKUP(D178,DB!A:G,7,0),"")</f>
        <v/>
      </c>
      <c r="K178" s="19"/>
      <c r="L178" s="151" t="str">
        <f>IFERROR(VLOOKUP(D178,DB!A:I,9,0),"")</f>
        <v/>
      </c>
    </row>
    <row r="179" spans="1:12" ht="31.5" customHeight="1">
      <c r="A179" s="152"/>
      <c r="B179" s="153" t="str">
        <f>IFERROR(VLOOKUP(D179,DB!A:K,11,0),"")</f>
        <v/>
      </c>
      <c r="C179" s="154"/>
      <c r="D179" s="154"/>
      <c r="E179" s="154"/>
      <c r="F179" s="155"/>
      <c r="G179" s="156">
        <f ca="1">IFERROR(NOW()-F179,"-")</f>
        <v>45996.624228356479</v>
      </c>
      <c r="H179" s="155"/>
      <c r="I179" s="153" t="str">
        <f>IFERROR(VLOOKUP(D179,DB!A:F,6,0),"")</f>
        <v/>
      </c>
      <c r="J179" s="153" t="str">
        <f>IFERROR(VLOOKUP(D179,DB!A:G,7,0),"")</f>
        <v/>
      </c>
      <c r="K179" s="157"/>
      <c r="L179" s="153" t="str">
        <f>IFERROR(VLOOKUP(D179,DB!A:I,9,0),"")</f>
        <v/>
      </c>
    </row>
    <row r="180" spans="1:12" ht="31.5" customHeight="1">
      <c r="A180" s="96"/>
      <c r="B180" s="151" t="str">
        <f>IFERROR(VLOOKUP(D180,DB!A:K,11,0),"")</f>
        <v/>
      </c>
      <c r="C180" s="18"/>
      <c r="D180" s="18"/>
      <c r="E180" s="18"/>
      <c r="F180" s="98"/>
      <c r="G180" s="99">
        <f ca="1">IFERROR(NOW()-F180,"-")</f>
        <v>45996.62422824074</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45996.62422824074</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45996.62422824074</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45996.62422824074</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45996.62422824074</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45996.62422824074</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45996.62422824074</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45996.62422824074</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45996.62422824074</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45996.62422824074</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45996.62422824074</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45996.62422824074</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45996.62422824074</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45996.62422824074</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45996.62422824074</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45996.62422824074</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45996.62422824074</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45996.62422824074</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45996.62422824074</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45996.62422824074</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45996.62422824074</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45996.62422824074</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45996.62422824074</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45996.62422824074</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45996.62422824074</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45996.62422824074</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45996.62422824074</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45996.62422824074</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45996.62422824074</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45996.62422824074</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45996.62422824074</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45996.62422824074</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45996.62422824074</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45996.62422824074</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45996.62422824074</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45996.62422824074</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45996.62422824074</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45996.62422824074</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45996.62422824074</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45996.62422824074</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45996.62422824074</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45996.62422824074</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45996.62422824074</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45996.62422824074</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45996.62422824074</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45996.62422824074</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45996.62422824074</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45996.62422824074</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45996.62422824074</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45996.62422824074</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45996.62422824074</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45996.62422824074</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45996.62422824074</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45996.62422824074</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45996.62422824074</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45996.62422824074</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45996.62422824074</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45996.62422824074</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45996.62422824074</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45996.62422824074</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45996.62422824074</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45996.62422824074</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45996.62422824074</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45996.62422824074</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45996.624228356479</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45996.624228356479</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45996.624228356479</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45996.624228356479</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45996.624228356479</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45996.624228356479</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45996.624228356479</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45996.624228356479</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45996.624228356479</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45996.624228356479</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45996.624228356479</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45996.624228356479</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45996.624228356479</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45996.624228356479</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45996.624228356479</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45996.624228356479</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45996.624228356479</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45996.624228356479</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45996.624228356479</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45996.624228356479</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45996.624228356479</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45996.624228356479</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45996.624228356479</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45996.624228356479</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45996.624228356479</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45996.624228356479</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45996.624228356479</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45996.624228356479</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45996.624228356479</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45996.624228356479</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45996.624228356479</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45996.624228356479</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45996.624228356479</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45996.624228356479</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45996.624228356479</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45996.624228356479</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45996.624228356479</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45996.624228356479</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45996.624228356479</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45996.624228356479</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45996.624228356479</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45996.624228356479</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45996.624228356479</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45996.624228356479</v>
      </c>
      <c r="H287" s="98"/>
      <c r="I287" s="151" t="str">
        <f>IFERROR(VLOOKUP(D287,DB!A:F,6,0),"")</f>
        <v/>
      </c>
      <c r="J287" s="151" t="str">
        <f>IFERROR(VLOOKUP(D287,DB!A:G,7,0),"")</f>
        <v/>
      </c>
      <c r="K287" s="19"/>
      <c r="L287" s="151" t="str">
        <f>IFERROR(VLOOKUP(D287,DB!A:I,9,0),"")</f>
        <v/>
      </c>
    </row>
    <row r="288" spans="1:12" ht="31.5" customHeight="1">
      <c r="A288" s="152"/>
      <c r="B288" s="153" t="str">
        <f>IFERROR(VLOOKUP(D288,DB!A:K,11,0),"")</f>
        <v/>
      </c>
      <c r="C288" s="154"/>
      <c r="D288" s="154"/>
      <c r="E288" s="154"/>
      <c r="F288" s="155"/>
      <c r="G288" s="156">
        <f ca="1">IFERROR(NOW()-F288,"-")</f>
        <v>45996.624228356479</v>
      </c>
      <c r="H288" s="155"/>
      <c r="I288" s="153" t="str">
        <f>IFERROR(VLOOKUP(D288,DB!A:F,6,0),"")</f>
        <v/>
      </c>
      <c r="J288" s="153" t="str">
        <f>IFERROR(VLOOKUP(D288,DB!A:G,7,0),"")</f>
        <v/>
      </c>
      <c r="K288" s="157"/>
      <c r="L288" s="153"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45996.624228356479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45996.624228356479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45996.624228356479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45996.624228356479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45996.624228356479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45996.624228356479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45996.624228356479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45996.624228356479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45996.624228356479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45996.624228356479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45996.624228356479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45996.624228356479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45996.624228356479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45996.624228356479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45996.624228356479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45996.624228356479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45996.624228356479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45996.624228356479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45996.624228356479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45996.624228356479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45996.624228356479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45996.624228356479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45996.624228356479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45996.624228356479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45996.624228356479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45996.624228356479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45996.624228356479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45996.624228356479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45996.624228356479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45996.624228356479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45996.624228356479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45996.624228356479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45996.624228356479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45996.624228356479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45996.624228356479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45996.624228356479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45996.624228356479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45996.624228356479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45996.624228356479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45996.624228356479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45996.624228356479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45996.624228356479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45996.624228356479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45996.624228356479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45996.624228356479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45996.624228356479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45996.624228356479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45996.624228356479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45996.624228356479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45996.624228356479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45996.624228356479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45996.624228356479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45996.624228356479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45996.624228356479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45996.624228356479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45996.624228356479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45996.624228356479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45996.624228356479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45996.624228356479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45996.624228356479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45996.624228356479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45996.624228356479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45996.624228356479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45996.624228356479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45996.624228356479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45996.624228356479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45996.624228356479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45996.624228356479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45996.624228356479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45996.624228356479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45996.624228356479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45996.624228356479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45996.624228356479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45996.624228356479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45996.624228356479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45996.624228356479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45996.624228356479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45996.624228356479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45996.624228356479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45996.624228356479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45996.624228356479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45996.624228356479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45996.624228356479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45996.624228356479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45996.624228356479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45996.624228356479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45996.624228356479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45996.624228356479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45996.624228356479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45996.624228356479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45996.624228356479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45996.624228356479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45996.624228356479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45996.624228356479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45996.624228356479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45996.624228356479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45996.624228356479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45996.624228356479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45996.624228356479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45996.624228356479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45996.624228356479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45996.624228356479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45996.624228356479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45996.624228356479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45996.624228356479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45996.624228356479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45996.624228356479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45996.624228356479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45996.624228356479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45996.624228356479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45996.624228356479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45996.624228356479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45996.624228356479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45996.624228356479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45996.624228356479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45996.624228356479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45996.624228356479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45996.624228356479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45996.624228356479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45996.624228356479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45996.624228356479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45996.624228356479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45996.624228356479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45996.624228356479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45996.624228356479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45996.624228356479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45996.624228356479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45996.624228356479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45996.624228356479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45996.624228356479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45996.624228356479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45996.624228356479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45996.624228356479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45996.624228356479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45996.624228356479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45996.624228356479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45996.624228356479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45996.624228356479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45996.624228356479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45996.624228356479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45996.624228356479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45996.624228356479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45996.624228356479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45996.624228356479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45996.624228356479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45996.624228356479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45996.624228356479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45996.624228356479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45996.624228356479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45996.624228356479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45996.624228356479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45996.624228356479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45996.624228356479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45996.624228356479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45996.624228356479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45996.624228356479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45996.624228356479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45996.624228356479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45996.624228356479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45996.624228356479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45996.624228356479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45996.624228356479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45996.624228356479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45996.624228356479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45996.624228356479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45996.624228356479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45996.624228356479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45996.624228356479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45996.624228356479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45996.624228356479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45996.624228356479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45996.624228356479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45996.624228356479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45996.624228356479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45996.624228356479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45996.624228356479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45996.624228356479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45996.624228356479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45996.624228356479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45996.624228356479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45996.624228356479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45996.624228356479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45996.624228356479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45996.624228356479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45996.624228356479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45996.624228356479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45996.624228356479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45996.624228356479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45996.624228356479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45996.624228356479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45996.624228356479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45996.624228356479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45996.624228356479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45996.624228356479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45996.624228356479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45996.624228356479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45996.624228356479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45996.624228356479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45996.624228356479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45996.624228356479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45996.624228356479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45996.624228356479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45996.624228356479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45996.624228356479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45996.624228356479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45996.624228356479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45996.624228356479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45996.624228356479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45996.624228356479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45996.624228356479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45996.624228356479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45996.624228356479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45996.624228356479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45996.624228356479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45996.624228356479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45996.624228356479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45996.624228356479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45996.624228356479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45996.624228356479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45996.624228356479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45996.624228356479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45996.624228356479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45996.624228356479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45996.624228356479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45996.624228356479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45996.624228356479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45996.624228356479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45996.624228356479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45996.624228356479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45996.624228356479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45996.624228356479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45996.624228356479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45996.624228356479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45996.624228356479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45996.624228356479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45996.624228356479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45996.624228356479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45996.624228356479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45996.624228356479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45996.624228356479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45996.624228356479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45996.624228356479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45996.624228356479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45996.624228356479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45996.624228356479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45996.624228356479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45996.624228356479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45996.624228356479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45996.624228356479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45996.624228356479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45996.624228356479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45996.624228356479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45996.624228356479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45996.624228356479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45996.624228356479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45996.624228356479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45996.624228356479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45996.624228356479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45996.624228356479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45996.624228356479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45996.624228356479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45996.624228356479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45996.624228356479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45996.624228356479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45996.624228356479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45996.624228356479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45996.624228356479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45996.624228356479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45996.624228356479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45996.624228356479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45996.624228356479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45996.624228356479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45996.624228356479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45996.624228356479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45996.624228356479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45996.624228356479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45996.624228356479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45996.624228356479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45996.624228356479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45996.624228356479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45996.624228356479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45996.624228356479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45996.624228356479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45996.624228356479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45996.624228356479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45996.624228356479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45996.624228356479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45996.624228356479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45996.624228356479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45996.624228356479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45996.624228356479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45996.624228356479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45996.624228356479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45996.624228356479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45996.624228356479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45996.624228356479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45996.624228356479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45996.624228356479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45996.624228356479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45996.624228356479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45996.624228356479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45996.624228356479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45996.624228356479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45996.624228356479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45996.624228356479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45996.624228356479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45996.624228356479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45996.624228356479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45996.624228356479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45996.624228356479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45996.624228356479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45996.624228356479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45996.624228356479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45996.624228356479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45996.624228356479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45996.624228356479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45996.624228356479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45996.624228356479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45996.624228356479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45996.624228356479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45996.624228356479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45996.624228356479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45996.624228356479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45996.624228356479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45996.624228356479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45996.624228356479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45996.624228356479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45996.624228356479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45996.624228356479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45996.624228356479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45996.624228356479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45996.624228356479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45996.624228356479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45996.624228356479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45996.624228356479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45996.624228356479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45996.624228356479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45996.624228356479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45996.624228356479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45996.624228356479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45996.624228356479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45996.624228356479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45996.624228356479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45996.624228356479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45996.624228356479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45996.624228356479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45996.624228356479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45996.624228356479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45996.624228356479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45996.624228356479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45996.624228356479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45996.624228356479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45996.624228356479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45996.624228356479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45996.624228356479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45996.624228356479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45996.624228356479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45996.624228356479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45996.624228356479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45996.624228356479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45996.624228356479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45996.624228356479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45996.624228356479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45996.624228356479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45996.624228356479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45996.624228356479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45996.624228356479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45996.624228356479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45996.624228356479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45996.624228356479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45996.624228356479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45996.624228356479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45996.624228356479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45996.624228356479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45996.624228356479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45996.624228356479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45996.624228356479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45996.624228356479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45996.624228356479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45996.624228356479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45996.624228356479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45996.624228356479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45996.624228356479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45996.624228356479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45996.624228356479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45996.624228356479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45996.624228356479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45996.624228356479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45996.624228356479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45996.624228356479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45996.624228356479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45996.624228356479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45996.624228356479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45996.624228356479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45996.624228356479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45996.624228356479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45996.624228356479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45996.624228356479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45996.624228356479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45996.624228356479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45996.624228356479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45996.624228356479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45996.624228356479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45996.624228356479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45996.624228356479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45996.624228356479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45996.624228356479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45996.624228356479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45996.624228356479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45996.624228356479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45996.624228356479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45996.624228356479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45996.624228356479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45996.624228356479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45996.624228356479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45996.624228356479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45996.624228356479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45996.624228356479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45996.624228356479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45996.624228356479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45996.624228356479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45996.624228356479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45996.624228356479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45996.624228356479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45996.624228356479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45996.624228356479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45996.624228356479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45996.624228356479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45996.624228356479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45996.624228356479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45996.624228356479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45996.624228356479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45996.624228356479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45996.624228356479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45996.624228356479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45996.624228356479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45996.624228356479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45996.624228356479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45996.624228356479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45996.624228356479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45996.624228356479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45996.624228356479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45996.624228356479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45996.624228356479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45996.624228356479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45996.624228356479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45996.624228356479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45996.624228356479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45996.624228356479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45996.624228356479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45996.624228356479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45996.624228356479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45996.624228356479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45996.624228356479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45996.624228356479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45996.624228356479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45996.624228356479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45996.624228356479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45996.624228356479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45996.624228356479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45996.624228356479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45996.624228356479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45996.624228356479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45996.624228356479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45996.624228356479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45996.624228356479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45996.624228356479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45996.624228356479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45996.624228356479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45996.624228356479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45996.624228356479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45996.624228356479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45996.624228356479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45996.624228356479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45996.624228356479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45996.624228356479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45996.624228356479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45996.624228356479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45996.624228356479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45996.624228356479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45996.624228356479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45996.624228356479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45996.624228356479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45996.624228356479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45996.624228356479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45996.624228356479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45996.624228356479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45996.624228356479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45996.624228356479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45996.624228356479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45996.624228356479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45996.624228356479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45996.624228356479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45996.624228356479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45996.624228356479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45996.624228356479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45996.624228356479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45996.624228356479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45996.624228356479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45996.624228356479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45996.624228356479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45996.624228356479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45996.624228356479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45996.624228356479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45996.624228356479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45996.624228356479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45996.624228356479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45996.624228356479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45996.624228356479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45996.624228356479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45996.624228356479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45996.624228356479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45996.624228356479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45996.624228356479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45996.624228356479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45996.624228356479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45996.624228356479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45996.624228356479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45996.624228356479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45996.624228356479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45996.624228356479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45996.624228356479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45996.624228356479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45996.624228356479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45996.624228356479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45996.624228356479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45996.624228356479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45996.624228356479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45996.624228356479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45996.624228356479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45996.624228356479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45996.624228356479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45996.624228356479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45996.624228356479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45996.624228356479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45996.624228356479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45996.624228356479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45996.624228356479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45996.624228356479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45996.624228356479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45996.624228356479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45996.624228356479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45996.624228356479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45996.624228356479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45996.624228356479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45996.624228356479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45996.624228356479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45996.624228356479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45996.624228356479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45996.624228356479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45996.624228356479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45996.624228356479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45996.624228356479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45996.624228356479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45996.624228356479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45996.624228356479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45996.624228356479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45996.624228356479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45996.624228356479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45996.624228356479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45996.624228356479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45996.624228356479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45996.624228356479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45996.624228356479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45996.624228356479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45996.624228356479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45996.624228356479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45996.624228356479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45996.624228356479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45996.624228356479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45996.624228356479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45996.624228356479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45996.624228356479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45996.624228356479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45996.624228356479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45996.624228356479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45996.624228356479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45996.624228356479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45996.624228356479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45996.624228356479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45996.624228356479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45996.624228356479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45996.624228356479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45996.624228356479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45996.624228356479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45996.624228356479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45996.624228356479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45996.624228356479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45996.624228356479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45996.624228356479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45996.624228356479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45996.624228356479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45996.624228356479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45996.624228356479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45996.624228356479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45996.624228356479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45996.624228356479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45996.624228356479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45996.624228356479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45996.624228356479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45996.624228356479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45996.624228356479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45996.624228356479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45996.624228356479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45996.624228356479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45996.624228356479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45996.624228356479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45996.624228356479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45996.624228356479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45996.624228356479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45996.624228356479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45996.624228356479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45996.624228356479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45996.624228356479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45996.624228356479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45996.624228356479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45996.624228356479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45996.624228356479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45996.624228356479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45996.624228356479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45996.624228356479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45996.624228356479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45996.624228356479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45996.624228356479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45996.624228356479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45996.624228356479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45996.624228356479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45996.624228356479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45996.624228356479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45996.624228356479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45996.624228356479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45996.624228356479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45996.624228356479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45996.624228356479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45996.624228356479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45996.624228356479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45996.624228356479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45996.624228356479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45996.624228356479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45996.624228356479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45996.624228356479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45996.624228356479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45996.624228356479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45996.624228356479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45996.624228356479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45996.624228356479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45996.624228356479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45996.624228356479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45996.624228356479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45996.624228356479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45996.624228356479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45996.624228356479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45996.624228356479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45996.624228356479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45996.624228356479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45996.624228356479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45996.624228356479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45996.624228356479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45996.624228356479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45996.624228356479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45996.624228356479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45996.624228356479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45996.624228356479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45996.624228356479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45996.624228356479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45996.624228356479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45996.624228356479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45996.624228356479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45996.624228356479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45996.624228356479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45996.624228356479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45996.624228356479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45996.624228356479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45996.624228356479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45996.624228356479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45996.624228356479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45996.624228356479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45996.624228356479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45996.624228356479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45996.624228356479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45996.624228356479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45996.624228356479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45996.624228356479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45996.624228356479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45996.624228356479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45996.624228356479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45996.624228356479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45996.624228356479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45996.624228356479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45996.624228356479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45996.624228356479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45996.624228356479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45996.624228356479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45996.624228356479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45996.624228356479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45996.624228356479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45996.624228356479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45996.624228356479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45996.624228356479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45996.624228356479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45996.624228356479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45996.624228356479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45996.624228356479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45996.624228356479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45996.624228356479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45996.624228356479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45996.624228356479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45996.624228356479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45996.624228356479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45996.624228356479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45996.624228356479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45996.624228356479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45996.624228356479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45996.624228356479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45996.624228356479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45996.624228356479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45996.624228356479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45996.624228356479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45996.624228356479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45996.624228356479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45996.624228356479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45996.624228356479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45996.624228356479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45996.624228356479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45996.624228356479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45996.624228356479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45996.624228356479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45996.624228356479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45996.624228356479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45996.624228356479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45996.624228356479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45996.624228356479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45996.624228356479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45996.624228356479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45996.624228356479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45996.624228356479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45996.624228356479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45996.624228356479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45996.624228356479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45996.624228356479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45996.624228356479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45996.624228356479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45996.624228356479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45996.624228356479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45996.624228356479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45996.624228356479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45996.624228356479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45996.624228356479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45996.624228356479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45996.624228356479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45996.624228356479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45996.624228356479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45996.624228356479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45996.624228356479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45996.624228356479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45996.624228356479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45996.624228356479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45996.624228356479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45996.624228356479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45996.624228356479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45996.624228356479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45996.624228356479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45996.624228356479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45996.624228356479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45996.624228356479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45996.624228356479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45996.624228356479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45996.624228356479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45996.624228356479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45996.624228356479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45996.624228356479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45996.624228356479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45996.624228356479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45996.624228356479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45996.624228356479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45996.624228356479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45996.624228356479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45996.624228356479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45996.624228356479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45996.624228356479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45996.624228356479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45996.624228356479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45996.624228356479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45996.624228356479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45996.624228356479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45996.624228356479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45996.624228356479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45996.624228356479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45996.624228356479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45996.624228356479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45996.624228356479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45996.624228356479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45996.624228356479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45996.624228356479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45996.624228356479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45996.624228356479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45996.624228356479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45996.624228356479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45996.624228356479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45996.624228356479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45996.624228356479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45996.624228356479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45996.624228356479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45996.624228356479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45996.624228356479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45996.624228356479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45996.624228356479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45996.624228356479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45996.624228356479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45996.624228356479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45996.624228356479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45996.624228356479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45996.624228356479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45996.624228356479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45996.624228356479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45996.624228356479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45996.624228356479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45996.624228356479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45996.624228356479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45996.624228356479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45996.624228356479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45996.624228356479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45996.624228356479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45996.624228356479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45996.624228356479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45996.624228356479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45996.624228356479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45996.624228356479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45996.624228356479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45996.624228356479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45996.624228356479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45996.624228356479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45996.624228356479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45996.624228356479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45996.624228356479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45996.624228356479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45996.624228356479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45996.624228356479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45996.624228356479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45996.624228356479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45996.624228356479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45996.624228356479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45996.624228356479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45996.624228356479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45996.624228356479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45996.624228356479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45996.624228356479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45996.624228356479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45996.624228356479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45996.624228356479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45996.624228356479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45996.624228356479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45996.624228356479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45996.624228356479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45996.624228356479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45996.624228356479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45996.624228356479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45996.624228356479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45996.624228356479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45996.624228356479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45996.624228356479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45996.624228356479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45996.624228356479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45996.624228356479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45996.624228356479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45996.624228356479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45996.624228356479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45996.624228356479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45996.624228356479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45996.624228356479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45996.624228356479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45996.624228356479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45996.624228356479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45996.624228356479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45996.624228356479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45996.624228356479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45996.624228356479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45996.624228356479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45996.624228356479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45996.624228356479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45996.624228356479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45996.624228356479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45996.624228356479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45996.624228356479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45996.624228356479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45996.624228356479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45996.624228356479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45996.624228356479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45996.624228356479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45996.624228356479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45996.624228356479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45996.624228356479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45996.624228356479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45996.624228356479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45996.624228356479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45996.624228356479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45996.624228356479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45996.624228356479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45996.624228356479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45996.624228356479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45996.624228356479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45996.624228356479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45996.624228356479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45996.624228356479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45996.624228356479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45996.624228356479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45996.624228356479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45996.624228356479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45996.624228356479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45996.624228356479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45996.624228356479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45996.624228356479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45996.624228356479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45996.624228356479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45996.624228356479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45996.624228356479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45996.624228356479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45996.624228356479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45996.624228356479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45996.624228356479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45996.624228356479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45996.624228356479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45996.624228356479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293.14351076388266</v>
      </c>
      <c r="H2" s="91">
        <v>45703.474768518521</v>
      </c>
      <c r="I2" s="91" t="str">
        <f>IFERROR(VLOOKUP(D2,DB!A:F,6,0),"")</f>
        <v>SCECO</v>
      </c>
      <c r="J2" s="91" t="str">
        <f>IFERROR(VLOOKUP(D2,DB!A:G,7,0),"")</f>
        <v>Dead</v>
      </c>
      <c r="K2" s="93" t="s">
        <v>39121</v>
      </c>
      <c r="L2" s="87" t="str">
        <f>IFERROR(VLOOKUP(D2,DB!A:I,9,0),"")</f>
        <v>Latis</v>
      </c>
    </row>
    <row r="3" spans="1:16" ht="15" customHeight="1">
      <c r="A3" s="108"/>
      <c r="B3" s="108" t="str">
        <f>IFERROR(VLOOKUP(D3,DB!A:K,11,0),"")</f>
        <v/>
      </c>
      <c r="C3" s="89"/>
      <c r="D3" s="87"/>
      <c r="E3" s="90"/>
      <c r="F3" s="91"/>
      <c r="G3" s="92">
        <f t="shared" ref="G3:G13" ca="1" si="0">IFERROR(NOW()-F3,"")</f>
        <v>45996.624228356479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45996.624228356479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45996.624228356479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45996.624228356479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45996.624228356479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45996.624228356479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45996.624228356479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45996.624228356479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45996.624228356479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45996.624228356479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45996.624228356479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45996.624228356479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45996.624228356479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45996.624228356479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45996.624228356479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45996.624228356479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45996.624228356479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45996.624228356479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45996.624228356479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45996.624228356479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45996.624228356479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45996.624228356479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45996.624228356479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45996.624228356479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45996.624228356479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45996.624228356479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45996.624228356479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45996.624228356479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45996.624228356479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45996.624228356479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45996.624228356479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45996.624228356479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45996.624228356479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45996.624228356479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45996.624228356479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45996.624228356479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45996.624228356479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45996.624228356479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45996.624228356479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45996.624228356479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45996.624228356479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45996.624228356479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45996.624228356479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45996.624228356479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45996.624228356479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45996.624228356479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45996.624228356479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45996.624228356479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45996.624228356479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45996.624228356479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45996.624228356479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45996.624228356479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45996.624228356479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45996.624228356479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45996.624228356479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45996.624228356479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45996.624228356479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45996.624228356479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45996.624228356479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45996.624228356479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45996.624228356479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45996.624228356479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45996.624228356479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45996.624228356479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45996.624228356479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45996.624228356479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45996.624228356479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45996.624228356479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45996.624228356479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45996.624228356479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45996.624228356479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45996.624228356479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45996.624228356479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45996.624228356479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45996.624228356479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45996.624228356479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45996.624228356479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45996.624228356479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45996.624228356479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45996.624228356479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45996.624228356479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45996.624228356479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45996.624228356479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45996.624228356479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45996.624228356479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45996.624228356479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45996.624228356479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45996.624228356479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45996.624228356479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45996.624228356479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45996.624228356479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45996.624228356479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45996.624228356479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45996.624228356479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45996.624228356479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45996.624228356479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45996.624228356479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45996.624228356479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45996.624228356479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45996.624228356479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45996.624228356479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45996.624228356479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45996.624228356479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45996.624228356479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45996.624228356479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45996.624228356479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45996.624228356479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45996.624228356479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45996.624228356479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45996.624228356479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45996.624228356479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45996.624228356479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45996.624228356479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45996.624228356479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45996.624228356479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45996.624228356479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45996.624228356479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45996.624228356479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45996.624228356479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45996.624228356479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45996.624228356479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45996.624228356479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45996.624228356479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45996.624228356479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45996.624228356479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45996.624228356479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45996.624228356479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45996.624228356479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45996.624228356479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45996.624228356479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45996.624228356479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45996.624228356479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45996.624228356479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45996.624228356479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45996.624228356479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45996.624228356479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45996.624228356479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45996.624228356479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45996.624228356479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45996.624228356479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45996.624228356479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45996.624228356479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45996.624228356479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45996.624228356479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45996.624228356479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45996.624228356479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45996.624228356479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45996.624228356479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45996.624228356479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45996.624228356479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45996.624228356479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45996.624228356479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45996.624228356479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45996.624228356479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45996.624228356479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45996.624228356479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45996.624228356479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45996.624228356479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45996.624228356479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45996.624228356479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45996.624228356479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45996.624228356479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45996.624228356479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45996.624228356479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45996.624228356479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45996.624228356479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45996.624228356479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45996.624228356479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45996.624228356479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45996.624228356479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45996.624228356479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45996.624228356479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45996.624228356479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45996.624228356479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45996.624228356479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45996.624228356479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45996.624228356479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45996.624228356479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45996.624228356479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45996.624228356479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45996.624228356479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45996.624228356479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45996.624228356479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45996.624228356479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45996.624228356479</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C12" sqref="C12"/>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104.79216817129054</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70.435351041662216</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47.963117245366448</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15.250929745365283</v>
      </c>
      <c r="H5" s="133">
        <v>45981.360798611109</v>
      </c>
      <c r="I5" s="104" t="str">
        <f>IFERROR(VLOOKUP(D5,DB!A:F,6,0),"")</f>
        <v>SCECO</v>
      </c>
      <c r="J5" s="104" t="str">
        <f>IFERROR(VLOOKUP(D5,DB!A:G,7,0),"")</f>
        <v>Dead</v>
      </c>
      <c r="K5" s="104" t="s">
        <v>39129</v>
      </c>
      <c r="L5" s="104" t="str">
        <f>IFERROR(VLOOKUP(D5,DB!A:I,9,0),"")</f>
        <v>Latis</v>
      </c>
    </row>
    <row r="6" spans="1:13">
      <c r="A6" s="37"/>
      <c r="B6" s="37" t="str">
        <f>IFERROR(VLOOKUP(D6,DB!A:K,11,0),"")</f>
        <v/>
      </c>
      <c r="C6" s="37"/>
      <c r="D6" s="37"/>
      <c r="E6" s="37"/>
      <c r="F6" s="38"/>
      <c r="G6" s="132">
        <f t="shared" ref="G6:G24" ca="1" si="2">IFERROR(NOW()-F6,"")</f>
        <v>45996.624228356479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45996.624228356479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45996.624228356479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45996.624228356479</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45996.624228356479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45996.624228356479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45996.624228356479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45996.624228356479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45996.624228356479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45996.624228356479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45996.624228356479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45996.624228356479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45996.624228356479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45996.624228356479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45996.624228356479</v>
      </c>
      <c r="H20" s="38"/>
      <c r="I20" s="37" t="str">
        <f>IFERROR(VLOOKUP(D20,DB!A:F,6,0),"")</f>
        <v/>
      </c>
      <c r="J20" s="37" t="str">
        <f>IFERROR(VLOOKUP(D20,DB!A:G,7,0),"")</f>
        <v/>
      </c>
      <c r="K20" s="37"/>
      <c r="L20" s="37" t="str">
        <f>IFERROR(VLOOKUP(D20,DB!A:I,9,0),"")</f>
        <v/>
      </c>
    </row>
    <row r="21" spans="1:12" ht="30.75">
      <c r="A21" s="37"/>
      <c r="B21" s="37" t="str">
        <f>IFERROR(VLOOKUP(D21,DB!A:K,11,0),"")</f>
        <v/>
      </c>
      <c r="C21" s="37"/>
      <c r="D21" s="37"/>
      <c r="E21" s="37"/>
      <c r="F21" s="38"/>
      <c r="G21" s="132">
        <f t="shared" ca="1" si="2"/>
        <v>45996.624228356479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45996.624228356479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45996.624228356479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45996.624228356479</v>
      </c>
      <c r="H24" s="38"/>
      <c r="I24" s="37" t="str">
        <f>IFERROR(VLOOKUP(D24,DB!A:F,6,0),"")</f>
        <v/>
      </c>
      <c r="J24" s="37" t="str">
        <f>IFERROR(VLOOKUP(D24,DB!A:G,7,0),"")</f>
        <v/>
      </c>
      <c r="K24" s="37"/>
      <c r="L24" s="37" t="str">
        <f>IFERROR(VLOOKUP(D24,DB!A:I,9,0),"")</f>
        <v/>
      </c>
    </row>
    <row r="25" spans="1:12" ht="30.75">
      <c r="A25" s="37"/>
      <c r="B25" s="37" t="str">
        <f>IFERROR(VLOOKUP(D25,DB!A:K,11,0),"")</f>
        <v/>
      </c>
      <c r="C25" s="37"/>
      <c r="D25" s="37"/>
      <c r="E25" s="37"/>
      <c r="F25" s="38"/>
      <c r="G25" s="132">
        <f t="shared" ref="G25:G56" ca="1" si="3">IFERROR(NOW()-F25,"")</f>
        <v>45996.624228356479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45996.624228356479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45996.624228356479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45996.624228356479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45996.624228356479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45996.624228356479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45996.624228356479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45996.624228356479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45996.624228356479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45996.624228356479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45996.624228356479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45996.624228356479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45996.624228356479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45996.624228356479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45996.624228356479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45996.624228356479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45996.624228356479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45996.624228356479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45996.624228356479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45996.624228356479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45996.624228356479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45996.624228356479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45996.624228356479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45996.624228356479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45996.624228356479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45996.624228356479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45996.624228356479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45996.624228356479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45996.624228356479</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45996.624228356479</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37833</v>
      </c>
      <c r="E2" s="139" t="s">
        <v>39106</v>
      </c>
      <c r="F2" s="118">
        <v>45996.609594907408</v>
      </c>
      <c r="G2" s="72">
        <f t="shared" ref="G2:G57" ca="1" si="0">IFERROR(NOW()-F2,"-")</f>
        <v>1.4633449070970528E-2</v>
      </c>
      <c r="H2" s="118">
        <v>45996.609594907408</v>
      </c>
      <c r="I2" s="116" t="str">
        <f>IFERROR(VLOOKUP(D2,DB!A:F,6,0),"")</f>
        <v>SCECO</v>
      </c>
      <c r="J2" s="116" t="str">
        <f>IFERROR(VLOOKUP(D2,DB!A:G,7,0),"")</f>
        <v>Good</v>
      </c>
      <c r="K2" s="119" t="s">
        <v>39131</v>
      </c>
      <c r="L2" s="134" t="str">
        <f>IFERROR(VLOOKUP(D2,DB!A:I,9,0),"")</f>
        <v>Latis</v>
      </c>
    </row>
    <row r="3" spans="1:16382" ht="31.5" customHeight="1">
      <c r="A3" s="115"/>
      <c r="B3" s="116" t="str">
        <f>IFERROR(VLOOKUP(D3,DB!A:K,11,0),"")</f>
        <v/>
      </c>
      <c r="C3" s="117"/>
      <c r="D3" s="116"/>
      <c r="E3" s="139"/>
      <c r="F3" s="118"/>
      <c r="G3" s="72">
        <f t="shared" ca="1" si="0"/>
        <v>45996.624228356479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45996.624228356479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45996.624228356479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45996.624228356479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45996.624228356479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45996.624228356479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45996.624228356479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45996.624228356479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45996.624228356479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45996.624228356479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45996.624228356479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45996.624228356479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45996.624228356479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45996.624228356479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45996.624228356479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45996.624228356479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45996.624228356479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45996.624228356479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45996.624228356479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45996.624228356479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45996.624228356479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45996.624228356479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45996.624228356479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45996.624228356479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45996.624228356479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45996.624228356479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45996.624228356479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45996.624228356479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45996.624228356479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45996.624228356479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45996.624228356479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45996.624228356479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45996.624228356479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45996.624228356479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45996.624228356479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45996.624228356479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45996.624228356479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45996.624228356479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45996.624228356479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45996.624228356479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45996.624228356479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45996.624228356479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45996.624228356479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45996.624228356479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45996.624228356479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45996.624228356479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45996.624228356479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45996.624228356479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45996.624228356479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45996.624228356479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45996.624228356479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45996.624228356479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45996.624228356479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45996.624228356479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45996.624228356479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45996.624228356479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45996.624228356479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45996.624228356479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45996.624228356479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45996.624228356479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45996.624228356479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45996.624228356479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45996.624228356479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45996.624228356479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45996.624228356479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45996.624228356479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45996.624228356479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45996.624228356479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45996.624228356479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45996.624228356479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45996.624228356479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45996.624228356479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45996.624228356479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45996.624228356479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45996.624228356479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45996.624228356479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45996.624228356479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45996.624228356479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45996.624228356479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45996.624228356479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45996.624228356479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45996.624228356479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45996.624228356479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45996.624228356479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45996.624228356479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45996.624228356479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45996.624228356479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45996.624228356479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45996.624228356479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45996.624228356479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45996.624228356479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45996.624228356479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45996.624228356479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45996.624228356479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45996.624228356479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45996.624228356479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45996.624228356479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45996.624228356479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45996.624228356479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45996.624228356479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45996.624228356479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45996.624228356479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45996.624228356479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45996.624228356479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45996.624228356479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45996.624228356479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45996.624228356479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45996.624228356479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45996.624228356479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45996.624228356479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45996.624228356479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45996.624228356479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45996.624228356479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45996.624228356479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45996.624228356479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45996.624228356479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45996.624228356479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45996.624228356479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45996.624228356479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45996.624228356479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45996.624228356479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45996.624228356479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45996.624228356479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45996.624228356479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45996.624228356479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45996.624228356479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45996.624228356479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45996.624228356479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45996.624228356479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45996.624228356479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45996.624228356479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45996.624228356479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45996.624228356479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45996.624228356479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45996.624228356479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45996.624228356479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45996.624228356479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45996.624228356479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45996.624228356479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45996.624228356479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45996.624228356479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45996.624228356479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45996.624228356479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45996.624228356479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45996.624228356479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45996.624228356479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45996.624228356479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45996.624228356479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45996.624228356479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45996.624228356479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45996.624228356479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45996.624228356479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45996.624228356479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45996.624228356479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45996.624228356479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45996.624228356479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45996.624228356479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45996.624228356479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45996.624228356479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45996.624228356479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45996.624228356479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45996.624228356479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45996.624228356479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45996.624228356479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45996.624228356479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45996.624228356479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45996.624228356479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45996.624228356479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45996.624228356479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45996.624228356479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45996.624228356479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45996.624228356479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45996.624228356479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45996.624228356479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45996.624228356479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45996.624228356479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45996.624228356479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45996.624228356479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45996.624228356479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45996.624228356479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45996.624228356479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45996.624228356479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45996.624228356479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45996.624228356479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45996.624228356479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45996.624228356479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45996.624228356479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45996.624228356479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45996.624228356479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45996.624228356479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45996.624228356479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45996.624228356479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45996.624228356479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45996.624228356479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45996.624228356479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45996.624228356479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45996.624228356479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45996.624228356479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45996.624228356479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45996.624228356479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45996.624228356479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45996.624228356479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45996.624228356479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45996.624228356479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45996.624228356479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45996.624228356479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45996.624228356479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45996.624228356479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45996.624228356479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45996.624228356479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45996.624228356479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45996.624228356479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45996.624228356479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45996.624228356479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45996.624228356479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45996.624228356479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45996.624228356479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45996.624228356479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45996.624228356479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45996.624228356479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45996.624228356479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45996.624228356479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45996.624228356479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45996.624228356479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45996.624228356479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45996.624228356479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45996.624228356479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45996.624228356479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45996.624228356479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45996.624228356479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45996.624228356479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45996.624228356479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45996.624228356479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45996.624228356479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45996.624228356479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45996.624228356479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45996.624228356479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45996.624228356479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45996.624228356479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45996.624228356479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45996.624228356479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45996.624228356479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45996.624228356479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45996.624228356479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45996.624228356479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45996.624228356479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45996.624228356479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45996.624228356479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45996.624228356479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45996.624228356479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45996.624228356479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45996.624228356479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45996.624228356479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45996.624228356479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45996.624228356479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45996.624228356479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45996.624228356479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45996.624228356479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45996.624228356479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45996.624228356479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45996.624228356479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45996.624228356479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45996.624228356479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45996.624228356479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45996.624228356479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45996.624228356479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45996.624228356479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45996.624228356479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45996.624228356479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45996.624228356479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45996.624228356479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45996.624228356479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45996.624228356479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45996.624228356479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45996.624228356479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45996.624228356479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45996.624228356479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45996.624228356479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45996.624228356479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45996.624228356479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45996.624228356479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45996.624228356479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45996.624228356479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45996.624228356479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45996.624228356479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45996.624228356479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45996.624228356479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45996.624228356479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45996.624228356479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45996.624228356479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45996.624228356479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45996.624228356479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45996.624228356479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45996.624228356479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45996.624228356479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45996.624228356479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45996.624228356479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45996.624228356479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45996.624228356479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45996.624228356479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45996.624228356479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45996.624228356479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45996.624228356479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45996.624228356479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45996.624228356479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45996.624228356479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45996.624228356479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45996.624228356479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45996.624228356479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45996.624228356479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45996.624228356479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45996.624228356479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45996.624228356479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45996.624228356479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45996.624228356479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45996.624228356479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45996.624228356479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45996.624228356479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45996.624228356479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45996.624228356479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45996.624228356479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45996.624228356479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45996.624228356479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45996.624228356479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45996.624228356479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45996.624228356479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45996.624228356479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45996.624228356479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45996.624228356479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45996.624228356479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45996.624228356479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45996.624228356479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45996.624228356479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45996.624228356479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45996.624228356479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45996.624228356479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45996.624228356479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45996.624228356479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45996.624228356479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45996.624228356479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45996.624228356479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45996.624228356479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45996.624228356479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45996.624228356479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45996.624228356479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45996.624228356479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45996.624228356479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45996.624228356479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45996.624228356479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45996.624228356479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45996.624228356479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45996.624228356479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45996.624228356479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45996.624228356479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45996.624228356479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45996.624228356479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45996.624228356479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45996.624228356479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45996.624228356479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45996.624228356479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45996.624228356479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45996.624228356479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45996.624228356479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45996.624228356479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45996.624228356479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45996.624228356479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45996.624228356479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45996.624228356479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45996.624228356479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45996.624228356479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45996.624228356479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45996.624228356479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45996.624228356479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45996.624228356479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45996.624228356479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45996.624228356479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45996.624228356479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45996.624228356479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45996.624228356479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45996.624228356479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45996.624228356479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45996.624228356479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45996.624228356479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45996.624228356479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45996.624228356479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45996.624228356479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45996.624228356479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45996.624228356479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45996.624228356479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45996.624228356479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45996.624228356479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45996.624228356479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45996.624228356479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45996.624228356479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45996.624228356479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45996.624228356479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45996.624228356479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45996.624228356479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45996.624228356479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45996.624228356479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45996.624228356479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45996.624228356479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45996.624228356479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45996.624228356479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45996.624228356479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45996.624228356479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45996.624228356479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45996.624228356479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45996.624228356479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45996.624228356479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45996.624228356479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45996.624228356479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45996.624228356479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45996.624228356479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45996.624228356479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45996.624228356479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45996.624228356479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45996.624228356479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45996.624228356479</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45996.624228356479</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45996.624228356479</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2025-12-05T12:01:21Z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