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29" documentId="120_S{2AC9BD13-BADA-5192-A53E-5A8FF88502F6}" xr6:coauthVersionLast="47" xr6:coauthVersionMax="47" xr10:uidLastSave="{699160E7-A6A1-44AD-8110-41E38F20D02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4" i="3"/>
  <c r="D15" i="3"/>
  <c r="D12" i="3"/>
  <c r="D2"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J6" i="5"/>
  <c r="J7" i="5"/>
  <c r="J8" i="5"/>
  <c r="J9" i="5"/>
  <c r="J10" i="5"/>
  <c r="J11" i="5"/>
  <c r="J12" i="5"/>
  <c r="J13" i="5"/>
  <c r="J14" i="5"/>
  <c r="J15" i="5"/>
  <c r="J16" i="5"/>
  <c r="J17" i="5"/>
  <c r="J18" i="5"/>
  <c r="J19" i="5"/>
  <c r="J20" i="5"/>
  <c r="J21" i="5"/>
  <c r="J22" i="5"/>
  <c r="J23" i="5"/>
  <c r="J24" i="5"/>
  <c r="I6" i="5"/>
  <c r="I7" i="5"/>
  <c r="I8" i="5"/>
  <c r="I9" i="5"/>
  <c r="I10" i="5"/>
  <c r="I11" i="5"/>
  <c r="I12" i="5"/>
  <c r="I13" i="5"/>
  <c r="I14" i="5"/>
  <c r="I15" i="5"/>
  <c r="I16" i="5"/>
  <c r="I17" i="5"/>
  <c r="I18" i="5"/>
  <c r="I19" i="5"/>
  <c r="I20" i="5"/>
  <c r="I21" i="5"/>
  <c r="I22" i="5"/>
  <c r="I23" i="5"/>
  <c r="I24" i="5"/>
  <c r="B6" i="5"/>
  <c r="B7" i="5"/>
  <c r="B8" i="5"/>
  <c r="B9" i="5"/>
  <c r="B10" i="5"/>
  <c r="B11" i="5"/>
  <c r="B12" i="5"/>
  <c r="B13" i="5"/>
  <c r="B14" i="5"/>
  <c r="B15" i="5"/>
  <c r="B16" i="5"/>
  <c r="B17" i="5"/>
  <c r="B18" i="5"/>
  <c r="B19" i="5"/>
  <c r="B20" i="5"/>
  <c r="B21" i="5"/>
  <c r="B22" i="5"/>
  <c r="B23" i="5"/>
  <c r="B24" i="5"/>
  <c r="G6" i="5"/>
  <c r="G7" i="5"/>
  <c r="G8" i="5"/>
  <c r="G9" i="5"/>
  <c r="G10" i="5"/>
  <c r="G11" i="5"/>
  <c r="G12" i="5"/>
  <c r="G13" i="5"/>
  <c r="G14" i="5"/>
  <c r="G15" i="5"/>
  <c r="G16" i="5"/>
  <c r="G17" i="5"/>
  <c r="G18" i="5"/>
  <c r="G19" i="5"/>
  <c r="G20" i="5"/>
  <c r="G21" i="5"/>
  <c r="G22" i="5"/>
  <c r="G23" i="5"/>
  <c r="G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6" i="3"/>
  <c r="D8" i="3"/>
  <c r="D9" i="3"/>
  <c r="D10" i="3"/>
  <c r="D11"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alcChain>
</file>

<file path=xl/sharedStrings.xml><?xml version="1.0" encoding="utf-8"?>
<sst xmlns="http://schemas.openxmlformats.org/spreadsheetml/2006/main" count="181608" uniqueCount="39217">
  <si>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</si>
  <si>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</si>
  <si>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</si>
  <si>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</si>
  <si>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</si>
  <si>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</si>
  <si>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</si>
  <si>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</si>
  <si>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</si>
  <si>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</si>
  <si>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</si>
  <si>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</si>
  <si>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</si>
  <si>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</si>
  <si>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</si>
  <si>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</si>
  <si>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</si>
  <si>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</si>
  <si>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</si>
  <si>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</si>
  <si>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</si>
  <si>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</si>
  <si>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</si>
  <si>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</si>
  <si>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</si>
  <si>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</si>
  <si>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</si>
  <si>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</si>
  <si>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</si>
  <si>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</si>
  <si>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</si>
  <si>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</si>
  <si>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</si>
  <si>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</si>
  <si>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</si>
  <si>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</si>
  <si>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</si>
  <si>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</si>
  <si>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</si>
  <si>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</si>
  <si>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</si>
  <si>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</si>
  <si>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</si>
  <si>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</si>
  <si>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</si>
  <si>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</si>
  <si>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</si>
  <si>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</si>
  <si>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</si>
  <si>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</si>
  <si>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</si>
  <si>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</si>
  <si>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</si>
  <si>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</si>
  <si>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</si>
  <si>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</si>
  <si>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</si>
  <si>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</si>
  <si>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</si>
  <si>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</si>
  <si>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</si>
  <si>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</si>
  <si>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</si>
  <si>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</si>
  <si>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</si>
  <si>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</si>
  <si>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</si>
  <si>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</si>
  <si>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</si>
  <si>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</si>
  <si>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</si>
  <si>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</si>
  <si>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</si>
  <si>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</si>
  <si>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</si>
  <si>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</si>
  <si>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</si>
  <si>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</si>
  <si>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</si>
  <si>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</si>
  <si>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</si>
  <si>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</si>
  <si>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</si>
  <si>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</si>
  <si>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</si>
  <si>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</si>
  <si>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</si>
  <si>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</si>
  <si>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</si>
  <si>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</si>
  <si>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</si>
  <si>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</si>
  <si>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</si>
  <si>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</si>
  <si>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</si>
  <si>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</si>
  <si>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</si>
  <si>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</si>
  <si>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</si>
  <si>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</si>
  <si>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</si>
  <si>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</si>
  <si>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</si>
  <si>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</si>
  <si>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</si>
  <si>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</si>
  <si>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</si>
  <si>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</si>
  <si>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</si>
  <si>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</si>
  <si>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</si>
  <si>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</si>
  <si>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</si>
  <si>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</si>
  <si>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</si>
  <si>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</si>
  <si>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</si>
  <si>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</si>
  <si>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</si>
  <si>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</si>
  <si>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</si>
  <si>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</si>
  <si>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</si>
  <si>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</si>
  <si>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</si>
  <si>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</si>
  <si>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</si>
  <si>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</si>
  <si>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</si>
  <si>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</si>
  <si>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</si>
  <si>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</si>
  <si>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</si>
  <si>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</si>
  <si>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</si>
  <si>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</si>
  <si>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</si>
  <si>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</si>
  <si>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</si>
  <si>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</si>
  <si>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</si>
  <si>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</si>
  <si>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</si>
  <si>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</si>
  <si>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</si>
  <si>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</si>
  <si>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</si>
  <si>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</si>
  <si>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</si>
  <si>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</si>
  <si>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</si>
  <si>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</si>
  <si>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</si>
  <si>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</si>
  <si>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</si>
  <si>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</si>
  <si>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</si>
  <si>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</si>
  <si>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</si>
  <si>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</si>
  <si>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</si>
  <si>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</si>
  <si>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</si>
  <si>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</si>
  <si>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</si>
  <si>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</si>
  <si>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</si>
  <si>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</si>
  <si>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</si>
  <si>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</si>
  <si>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</si>
  <si>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</si>
  <si>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</si>
  <si>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</si>
  <si>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</si>
  <si>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</si>
  <si>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</si>
  <si>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</si>
  <si>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</si>
  <si>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</si>
  <si>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</si>
  <si>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</si>
  <si>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</si>
  <si>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</si>
  <si>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</si>
  <si>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</si>
  <si>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</si>
  <si>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</si>
  <si>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</si>
  <si>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</si>
  <si>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</si>
  <si>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</si>
  <si>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</si>
  <si>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</si>
  <si>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</si>
  <si>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</si>
  <si>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</si>
  <si>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</si>
  <si>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</si>
  <si>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</si>
  <si>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</si>
  <si>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</si>
  <si>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</si>
  <si>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</si>
  <si>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</si>
  <si>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</si>
  <si>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</si>
  <si>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</si>
  <si>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</si>
  <si>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</si>
  <si>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</si>
  <si>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</si>
  <si>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</si>
  <si>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</si>
  <si>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</si>
  <si>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</si>
  <si>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</si>
  <si>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</si>
  <si>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</si>
  <si>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</si>
  <si>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</si>
  <si>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</si>
  <si>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</si>
  <si>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</si>
  <si>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</si>
  <si>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</si>
  <si>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</si>
  <si>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</si>
  <si>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</si>
  <si>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</si>
  <si>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</si>
  <si>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</si>
  <si>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</si>
  <si>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</si>
  <si>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</si>
  <si>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</si>
  <si>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</si>
  <si>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</si>
  <si>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</si>
  <si>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</si>
  <si>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</si>
  <si>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</si>
  <si>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</si>
  <si>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</si>
  <si>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</si>
  <si>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</si>
  <si>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</si>
  <si>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</si>
  <si>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</si>
  <si>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</si>
  <si>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</si>
  <si>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</si>
  <si>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</si>
  <si>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</si>
  <si>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</si>
  <si>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</si>
  <si>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</si>
  <si>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</si>
  <si>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</si>
  <si>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</si>
  <si>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</si>
  <si>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</si>
  <si>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</si>
  <si>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</si>
  <si>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</si>
  <si>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</si>
  <si>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</si>
  <si>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</si>
  <si>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</si>
  <si>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</si>
  <si>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</si>
  <si>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</si>
  <si>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</si>
  <si>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</si>
  <si>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</si>
  <si>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</si>
  <si>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</si>
  <si>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</si>
  <si>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</si>
  <si>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</si>
  <si>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</si>
  <si>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</si>
  <si>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</si>
  <si>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</si>
  <si>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</si>
  <si>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</si>
  <si>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</si>
  <si>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</si>
  <si>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</si>
  <si>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</si>
  <si>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</si>
  <si>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</si>
  <si>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</si>
  <si>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</si>
  <si>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</si>
  <si>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</si>
  <si>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</si>
  <si>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</si>
  <si>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</si>
  <si>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</si>
  <si>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</si>
  <si>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</si>
  <si>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</si>
  <si>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</si>
  <si>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</si>
  <si>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</si>
  <si>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</si>
  <si>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</si>
  <si>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</si>
  <si>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</si>
  <si>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</si>
  <si>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</si>
  <si>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</si>
  <si>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</si>
  <si>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</si>
  <si>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</si>
  <si>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</si>
  <si>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</si>
  <si>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</si>
  <si>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</si>
  <si>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</si>
  <si>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</si>
  <si>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</si>
  <si>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</si>
  <si>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</si>
  <si>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</si>
  <si>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</si>
  <si>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</si>
  <si>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</si>
  <si>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</si>
  <si>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</si>
  <si>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</si>
  <si>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</si>
  <si>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</si>
  <si>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</si>
  <si>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</si>
  <si>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</si>
  <si>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</si>
  <si>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</si>
  <si>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</si>
  <si>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</si>
  <si>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</si>
  <si>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</si>
  <si>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</si>
  <si>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</si>
  <si>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</si>
  <si>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</si>
  <si>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</si>
  <si>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</si>
  <si>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</si>
  <si>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</si>
  <si>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</si>
  <si>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</si>
  <si>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</si>
  <si>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</si>
  <si>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</si>
  <si>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</si>
  <si>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</si>
  <si>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</si>
  <si>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</si>
  <si>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</si>
  <si>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</si>
  <si>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</si>
  <si>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</si>
  <si>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</si>
  <si>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</si>
  <si>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</si>
  <si>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</si>
  <si>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</si>
  <si>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</si>
  <si>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</si>
  <si>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</si>
  <si>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</si>
  <si>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</si>
  <si>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</si>
  <si>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</si>
  <si>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</si>
  <si>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</si>
  <si>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</si>
  <si>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</si>
  <si>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</si>
  <si>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</si>
  <si>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</si>
  <si>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</si>
  <si>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</si>
  <si>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</si>
  <si>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</si>
  <si>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</si>
  <si>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</si>
  <si>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</si>
  <si>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</si>
  <si>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</si>
  <si>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</si>
  <si>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</si>
  <si>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</si>
  <si>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</si>
  <si>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</si>
  <si>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</si>
  <si>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</si>
  <si>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</si>
  <si>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</si>
  <si>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</si>
  <si>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</si>
  <si>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</si>
  <si>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</si>
  <si>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</si>
  <si>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</si>
  <si>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</si>
  <si>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</si>
  <si>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</si>
  <si>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</si>
  <si>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</si>
  <si>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</si>
  <si>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</si>
  <si>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</si>
  <si>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</si>
  <si>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</si>
  <si>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</si>
  <si>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</si>
  <si>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</si>
  <si>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</si>
  <si>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</si>
  <si>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</si>
  <si>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</si>
  <si>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</si>
  <si>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</si>
  <si>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</si>
  <si>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</si>
  <si>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</si>
  <si>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</si>
  <si>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</si>
  <si>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</si>
  <si>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</si>
  <si>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</si>
  <si>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</si>
  <si>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</si>
  <si>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</si>
  <si>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</si>
  <si>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</si>
  <si>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</si>
  <si>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</si>
  <si>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</si>
  <si>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</si>
  <si>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</si>
  <si>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</si>
  <si>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</si>
  <si>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</si>
  <si>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</si>
  <si>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</si>
  <si>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</si>
  <si>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</si>
  <si>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</si>
  <si>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</si>
  <si>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</si>
  <si>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</si>
  <si>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</si>
  <si>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</si>
  <si>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</si>
  <si>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</si>
  <si>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</si>
  <si>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</si>
  <si>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</si>
  <si>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</si>
  <si>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</si>
  <si>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</si>
  <si>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</si>
  <si>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</si>
  <si>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</si>
  <si>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</si>
  <si>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</si>
  <si>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</si>
  <si>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</si>
  <si>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</si>
  <si>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</si>
  <si>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</si>
  <si>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</si>
  <si>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</si>
  <si>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</si>
  <si>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</si>
  <si>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</si>
  <si>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</si>
  <si>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</si>
  <si>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</si>
  <si>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</si>
  <si>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</si>
  <si>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</si>
  <si>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</si>
  <si>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</si>
  <si>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</si>
  <si>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</si>
  <si>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</si>
  <si>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</si>
  <si>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</si>
  <si>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</si>
  <si>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</si>
  <si>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</si>
  <si>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</si>
  <si>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</si>
  <si>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</si>
  <si>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</si>
  <si>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</si>
  <si>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</si>
  <si>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</si>
  <si>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</si>
  <si>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</si>
  <si>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</si>
  <si>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</si>
  <si>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</si>
  <si>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</si>
  <si>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</si>
  <si>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</si>
  <si>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</si>
  <si>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</si>
  <si>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</si>
  <si>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</si>
  <si>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</si>
  <si>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</si>
  <si>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</si>
  <si>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</si>
  <si>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</si>
  <si>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</si>
  <si>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</si>
  <si>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</si>
  <si>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</si>
  <si>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</si>
  <si>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</si>
  <si>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</si>
  <si>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</si>
  <si>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</si>
  <si>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</si>
  <si>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</si>
  <si>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</si>
  <si>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</si>
  <si>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</si>
  <si>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</si>
  <si>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</si>
  <si>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</si>
  <si>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</si>
  <si>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</si>
  <si>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</si>
  <si>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</si>
  <si>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</si>
  <si>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</si>
  <si>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</si>
  <si>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</si>
  <si>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</si>
  <si>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</si>
  <si>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</si>
  <si>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</si>
  <si>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</si>
  <si>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</si>
  <si>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</si>
  <si>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</si>
  <si>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</si>
  <si>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</si>
  <si>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</si>
  <si>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</si>
  <si>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</si>
  <si>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</si>
  <si>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</si>
  <si>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</si>
  <si>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</si>
  <si>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</si>
  <si>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</si>
  <si>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</si>
  <si>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</si>
  <si>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</si>
  <si>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</si>
  <si>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</si>
  <si>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</si>
  <si>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</si>
  <si>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</si>
  <si>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</si>
  <si>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</si>
  <si>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</si>
  <si>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</si>
  <si>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</si>
  <si>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</si>
  <si>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</si>
  <si>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</si>
  <si>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</si>
  <si>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</si>
  <si>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</si>
  <si>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</si>
  <si>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</si>
  <si>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</si>
  <si>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</si>
  <si>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</si>
  <si>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</si>
  <si>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</si>
  <si>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</si>
  <si>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</si>
  <si>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</si>
  <si>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</si>
  <si>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</si>
  <si>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</si>
  <si>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</si>
  <si>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</si>
  <si>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</si>
  <si>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</si>
  <si>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</si>
  <si>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</si>
  <si>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</si>
  <si>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</si>
  <si>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</si>
  <si>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</si>
  <si>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</si>
  <si>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</si>
  <si>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</si>
  <si>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</si>
  <si>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</si>
  <si>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</si>
  <si>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</si>
  <si>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</si>
  <si>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</si>
  <si>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</si>
  <si>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</si>
  <si>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</si>
  <si>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</si>
  <si>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</si>
  <si>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</si>
  <si>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</si>
  <si>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</si>
  <si>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</si>
  <si>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</si>
  <si>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</si>
  <si>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</si>
  <si>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</si>
  <si>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</si>
  <si>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</si>
  <si>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</si>
  <si>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</si>
  <si>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</si>
  <si>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</si>
  <si>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</si>
  <si>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</si>
  <si>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</si>
  <si>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</si>
  <si>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</si>
  <si>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</si>
  <si>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</si>
  <si>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</si>
  <si>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</si>
  <si>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</si>
  <si>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</si>
  <si>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</si>
  <si>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</si>
  <si>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</si>
  <si>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</si>
  <si>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</si>
  <si>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</si>
  <si>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</si>
  <si>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</si>
  <si>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</si>
  <si>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</si>
  <si>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</si>
  <si>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</si>
  <si>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</si>
  <si>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</si>
  <si>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</si>
  <si>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</si>
  <si>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</si>
  <si>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</si>
  <si>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</si>
  <si>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</si>
  <si>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</si>
  <si>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</si>
  <si>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</si>
  <si>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</si>
  <si>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</si>
  <si>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</si>
  <si>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</si>
  <si>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</si>
  <si>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</si>
  <si>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</si>
  <si>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</si>
  <si>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</si>
  <si>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</si>
  <si>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</si>
  <si>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</si>
  <si>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</si>
  <si>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</si>
  <si>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</si>
  <si>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</si>
  <si>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</si>
  <si>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</si>
  <si>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</si>
  <si>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</si>
  <si>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</si>
  <si>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</si>
  <si>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</si>
  <si>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</si>
  <si>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</si>
  <si>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</si>
  <si>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</si>
  <si>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</si>
  <si>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</si>
  <si>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</si>
  <si>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</si>
  <si>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</si>
  <si>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</si>
  <si>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</si>
  <si>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</si>
  <si>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</si>
  <si>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</si>
  <si>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</si>
  <si>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</si>
  <si>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</si>
  <si>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</si>
  <si>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</si>
  <si>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</si>
  <si>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</si>
  <si>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</si>
  <si>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</si>
  <si>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</si>
  <si>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</si>
  <si>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</si>
  <si>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</si>
  <si>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</si>
  <si>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</si>
  <si>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</si>
  <si>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</si>
  <si>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</si>
  <si>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</si>
  <si>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</si>
  <si>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</si>
  <si>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</si>
  <si>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</si>
  <si>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</si>
  <si>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</si>
  <si>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</si>
  <si>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</si>
  <si>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</si>
  <si>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</si>
  <si>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</si>
  <si>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</si>
  <si>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</si>
  <si>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</si>
  <si>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</si>
  <si>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</si>
  <si>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</si>
  <si>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</si>
  <si>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</si>
  <si>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</si>
  <si>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</si>
  <si>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</si>
  <si>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</si>
  <si>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</si>
  <si>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</si>
  <si>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</si>
  <si>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</si>
  <si>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</si>
  <si>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</si>
  <si>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</si>
  <si>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</si>
  <si>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</si>
  <si>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</si>
  <si>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</si>
  <si>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</si>
  <si>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</si>
  <si>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</si>
  <si>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</si>
  <si>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</si>
  <si>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</si>
  <si>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</si>
  <si>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</si>
  <si>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</si>
  <si>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</si>
  <si>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</si>
  <si>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</si>
  <si>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</si>
  <si>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</si>
  <si>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</si>
  <si>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</si>
  <si>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</si>
  <si>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</si>
  <si>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</si>
  <si>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</si>
  <si>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</si>
  <si>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</si>
  <si>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</si>
  <si>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</si>
  <si>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</si>
  <si>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</si>
  <si>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</si>
  <si>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</si>
  <si>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</si>
  <si>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</si>
  <si>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</si>
  <si>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</si>
  <si>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</si>
  <si>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</si>
  <si>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</si>
  <si>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</si>
  <si>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</si>
  <si>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</si>
  <si>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</si>
  <si>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</si>
  <si>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</si>
  <si>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</si>
  <si>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</si>
  <si>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</si>
  <si>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</si>
  <si>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</si>
  <si>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</si>
  <si>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</si>
  <si>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</si>
  <si>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</si>
  <si>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</si>
  <si>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</si>
  <si>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</si>
  <si>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</si>
  <si>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</si>
  <si>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</si>
  <si>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</si>
  <si>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</si>
  <si>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</si>
  <si>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</si>
  <si>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</si>
  <si>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</si>
  <si>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</si>
  <si>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</si>
  <si>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</si>
  <si>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</si>
  <si>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</si>
  <si>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</si>
  <si>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</si>
  <si>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</si>
  <si>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</si>
  <si>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</si>
  <si>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</si>
  <si>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</si>
  <si>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</si>
  <si>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</si>
  <si>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</si>
  <si>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</si>
  <si>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</si>
  <si>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</si>
  <si>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</si>
  <si>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</si>
  <si>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</si>
  <si>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</si>
  <si>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</si>
  <si>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</si>
  <si>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</si>
  <si>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</si>
  <si>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</si>
  <si>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</si>
  <si>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</si>
  <si>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</si>
  <si>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</si>
  <si>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</si>
  <si>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</si>
  <si>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</si>
  <si>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</si>
  <si>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</si>
  <si>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</si>
  <si>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</si>
  <si>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</si>
  <si>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</si>
  <si>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</si>
  <si>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</si>
  <si>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</si>
  <si>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</si>
  <si>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</si>
  <si>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</si>
  <si>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</si>
  <si>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</si>
  <si>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</si>
  <si>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</si>
  <si>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</si>
  <si>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</si>
  <si>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</si>
  <si>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</si>
  <si>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</si>
  <si>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</si>
  <si>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</si>
  <si>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</si>
  <si>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</si>
  <si>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</si>
  <si>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</si>
  <si>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</si>
  <si>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</si>
  <si>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</si>
  <si>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</si>
  <si>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</si>
  <si>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</si>
  <si>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</si>
  <si>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</si>
  <si>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</si>
  <si>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</si>
  <si>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</si>
  <si>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</si>
  <si>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</si>
  <si>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</si>
  <si>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</si>
  <si>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</si>
  <si>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</si>
  <si>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</si>
  <si>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</si>
  <si>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</si>
  <si>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</si>
  <si>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</si>
  <si>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</si>
  <si>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</si>
  <si>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</si>
  <si>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</si>
  <si>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</si>
  <si>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</si>
  <si>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</si>
  <si>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</si>
  <si>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</si>
  <si>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</si>
  <si>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</si>
  <si>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</si>
  <si>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</si>
  <si>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</si>
  <si>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</si>
  <si>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</si>
  <si>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</si>
  <si>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</si>
  <si>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</si>
  <si>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</si>
  <si>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</si>
  <si>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</si>
  <si>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</si>
  <si>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</si>
  <si>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</si>
  <si>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</si>
  <si>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</si>
  <si>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</si>
  <si>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</si>
  <si>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</si>
  <si>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</si>
  <si>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</si>
  <si>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</si>
  <si>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</si>
  <si>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</si>
  <si>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</si>
  <si>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</si>
  <si>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</si>
  <si>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</si>
  <si>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</si>
  <si>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</si>
  <si>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</si>
  <si>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</si>
  <si>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</si>
  <si>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</si>
  <si>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</si>
  <si>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</si>
  <si>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</si>
  <si>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</si>
  <si>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</si>
  <si>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</si>
  <si>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</si>
  <si>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</si>
  <si>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</si>
  <si>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</si>
  <si>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</si>
  <si>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</si>
  <si>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</si>
  <si>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</si>
  <si>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</si>
  <si>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</si>
  <si>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</si>
  <si>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</si>
  <si>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</si>
  <si>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</si>
  <si>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</si>
  <si>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</si>
  <si>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</si>
  <si>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</si>
  <si>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</si>
  <si>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</si>
  <si>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</si>
  <si>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</si>
  <si>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</si>
  <si>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</si>
  <si>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</si>
  <si>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</si>
  <si>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</si>
  <si>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</si>
  <si>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</si>
  <si>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</si>
  <si>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</si>
  <si>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</si>
  <si>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</si>
  <si>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</si>
  <si>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</si>
  <si>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</si>
  <si>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</si>
  <si>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</si>
  <si>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</si>
  <si>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</si>
  <si>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</si>
  <si>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</si>
  <si>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</si>
  <si>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</si>
  <si>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</si>
  <si>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</si>
  <si>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</si>
  <si>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</si>
  <si>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</si>
  <si>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</si>
  <si>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</si>
  <si>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</si>
  <si>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</si>
  <si>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</si>
  <si>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</si>
  <si>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</si>
  <si>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</si>
  <si>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</si>
  <si>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</si>
  <si>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</si>
  <si>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</si>
  <si>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</si>
  <si>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</si>
  <si>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</si>
  <si>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</si>
  <si>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</si>
  <si>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</si>
  <si>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</si>
  <si>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</si>
  <si>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</si>
  <si>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</si>
  <si>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</si>
  <si>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</si>
  <si>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</si>
  <si>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</si>
  <si>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</si>
  <si>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</si>
  <si>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</si>
  <si>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</si>
  <si>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</si>
  <si>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</si>
  <si>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</si>
  <si>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</si>
  <si>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</si>
  <si>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</si>
  <si>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</si>
  <si>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</si>
  <si>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</si>
  <si>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</si>
  <si>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</si>
  <si>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</si>
  <si>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</si>
  <si>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</si>
  <si>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</si>
  <si>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</si>
  <si>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</si>
  <si>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</si>
  <si>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</si>
  <si>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</si>
  <si>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</si>
  <si>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</si>
  <si>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</si>
  <si>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</si>
  <si>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</si>
  <si>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</si>
  <si>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</si>
  <si>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</si>
  <si>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</si>
  <si>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</si>
  <si>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</si>
  <si>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</si>
  <si>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</si>
  <si>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</si>
  <si>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</si>
  <si>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</si>
  <si>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</si>
  <si>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</si>
  <si>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</si>
  <si>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</si>
  <si>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</si>
  <si>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</si>
  <si>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</si>
  <si>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</si>
  <si>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</si>
  <si>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</si>
  <si>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</si>
  <si>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</si>
  <si>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</si>
  <si>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</si>
  <si>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</si>
  <si>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</si>
  <si>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</si>
  <si>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</si>
  <si>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</si>
  <si>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</si>
  <si>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</si>
  <si>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</si>
  <si>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</si>
  <si>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</si>
  <si>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</si>
  <si>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</si>
  <si>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</si>
  <si>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</si>
  <si>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</si>
  <si>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</si>
  <si>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</si>
  <si>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</si>
  <si>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</si>
  <si>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</si>
  <si>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</si>
  <si>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</si>
  <si>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</si>
  <si>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</si>
  <si>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</si>
  <si>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</si>
  <si>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</si>
  <si>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</si>
  <si>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</si>
  <si>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</si>
  <si>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</si>
  <si>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</si>
  <si>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</si>
  <si>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</si>
  <si>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</si>
  <si>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</si>
  <si>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</si>
  <si>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</si>
  <si>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</si>
  <si>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</si>
  <si>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</si>
  <si>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</si>
  <si>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</si>
  <si>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</si>
  <si>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</si>
  <si>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</si>
  <si>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</si>
  <si>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</si>
  <si>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</si>
  <si>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</si>
  <si>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</si>
  <si>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</si>
  <si>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</si>
  <si>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</si>
  <si>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</si>
  <si>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</si>
  <si>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</si>
  <si>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</si>
  <si>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</si>
  <si>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</si>
  <si>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</si>
  <si>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</si>
  <si>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</si>
  <si>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</si>
  <si>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</si>
  <si>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</si>
  <si>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</si>
  <si>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</si>
  <si>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</si>
  <si>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</si>
  <si>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</si>
  <si>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</si>
  <si>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</si>
  <si>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</si>
  <si>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</si>
  <si>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</si>
  <si>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</si>
  <si>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</si>
  <si>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</si>
  <si>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</si>
  <si>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</si>
  <si>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</si>
  <si>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</si>
  <si>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</si>
  <si>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</si>
  <si>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</si>
  <si>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</si>
  <si>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</si>
  <si>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</si>
  <si>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</si>
  <si>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</si>
  <si>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</si>
  <si>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</si>
  <si>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</si>
  <si>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</si>
  <si>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</si>
  <si>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</si>
  <si>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</si>
  <si>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</si>
  <si>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</si>
  <si>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</si>
  <si>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</si>
  <si>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</si>
  <si>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</si>
  <si>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</si>
  <si>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</si>
  <si>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</si>
  <si>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</si>
  <si>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</si>
  <si>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</si>
  <si>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</si>
  <si>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</si>
  <si>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</si>
  <si>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</si>
  <si>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</si>
  <si>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</si>
  <si>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</si>
  <si>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</si>
  <si>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</si>
  <si>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</si>
  <si>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</si>
  <si>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</si>
  <si>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</si>
  <si>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</si>
  <si>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</si>
  <si>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</si>
  <si>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</si>
  <si>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</si>
  <si>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</si>
  <si>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</si>
  <si>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</si>
  <si>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</si>
  <si>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</si>
  <si>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</si>
  <si>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</si>
  <si>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</si>
  <si>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</si>
  <si>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</si>
  <si>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</si>
  <si>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</si>
  <si>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</si>
  <si>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</si>
  <si>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</si>
  <si>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</si>
  <si>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</si>
  <si>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</si>
  <si>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</si>
  <si>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</si>
  <si>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</si>
  <si>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</si>
  <si>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</si>
  <si>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</si>
  <si>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</si>
  <si>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</si>
  <si>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</si>
  <si>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</si>
  <si>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</si>
  <si>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</si>
  <si>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</si>
  <si>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</si>
  <si>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</si>
  <si>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</si>
  <si>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</si>
  <si>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</si>
  <si>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</si>
  <si>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</si>
  <si>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</si>
  <si>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</si>
  <si>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</si>
  <si>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</si>
  <si>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</si>
  <si>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</si>
  <si>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</si>
  <si>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</si>
  <si>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</si>
  <si>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</si>
  <si>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</si>
  <si>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</si>
  <si>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</si>
  <si>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</si>
  <si>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</si>
  <si>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</si>
  <si>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</si>
  <si>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</si>
  <si>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</si>
  <si>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</si>
  <si>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</si>
  <si>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</si>
  <si>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</si>
  <si>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</si>
  <si>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</si>
  <si>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</si>
  <si>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</si>
  <si>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</si>
  <si>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</si>
  <si>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</si>
  <si>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</si>
  <si>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</si>
  <si>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</si>
  <si>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</si>
  <si>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</si>
  <si>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</si>
  <si>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</si>
  <si>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</si>
  <si>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</si>
  <si>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</si>
  <si>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</si>
  <si>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</si>
  <si>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</si>
  <si>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</si>
  <si>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</si>
  <si>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</si>
  <si>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</si>
  <si>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</si>
  <si>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</si>
  <si>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</si>
  <si>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</si>
  <si>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</si>
  <si>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</si>
  <si>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</si>
  <si>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</si>
  <si>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</si>
  <si>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</si>
  <si>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</si>
  <si>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</si>
  <si>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</si>
  <si>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</si>
  <si>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</si>
  <si>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</si>
  <si>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</si>
  <si>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</si>
  <si>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</si>
  <si>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</si>
  <si>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</si>
  <si>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</si>
  <si>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</si>
  <si>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</si>
  <si>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</si>
  <si>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</si>
  <si>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</si>
  <si>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</si>
  <si>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</si>
  <si>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</si>
  <si>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</si>
  <si>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</si>
  <si>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</si>
  <si>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</si>
  <si>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</si>
  <si>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</si>
  <si>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</si>
  <si>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</si>
  <si>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</si>
  <si>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</si>
  <si>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</si>
  <si>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</si>
  <si>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</si>
  <si>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</si>
  <si>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</si>
  <si>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</si>
  <si>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</si>
  <si>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</si>
  <si>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</si>
  <si>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</si>
  <si>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</si>
  <si>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</si>
  <si>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</si>
  <si>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</si>
  <si>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</si>
  <si>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</si>
  <si>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</si>
  <si>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</si>
  <si>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</si>
  <si>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</si>
  <si>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</si>
  <si>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</si>
  <si>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</si>
  <si>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</si>
  <si>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</si>
  <si>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</si>
  <si>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</si>
  <si>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</si>
  <si>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</si>
  <si>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</si>
  <si>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</si>
  <si>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</si>
  <si>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</si>
  <si>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</si>
  <si>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</si>
  <si>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</si>
  <si>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</si>
  <si>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</si>
  <si>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</si>
  <si>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</si>
  <si>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</si>
  <si>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</si>
  <si>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</si>
  <si>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</si>
  <si>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</si>
  <si>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</si>
  <si>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</si>
  <si>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</si>
  <si>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</si>
  <si>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</si>
  <si>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</si>
  <si>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</si>
  <si>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</si>
  <si>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</si>
  <si>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</si>
  <si>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</si>
  <si>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</si>
  <si>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</si>
  <si>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</si>
  <si>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</si>
  <si>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</si>
  <si>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</si>
  <si>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</si>
  <si>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</si>
  <si>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</si>
  <si>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</si>
  <si>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</si>
  <si>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</si>
  <si>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</si>
  <si>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</si>
  <si>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</si>
  <si>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</si>
  <si>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</si>
  <si>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</si>
  <si>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</si>
  <si>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</si>
  <si>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</si>
  <si>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</si>
  <si>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</si>
  <si>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</si>
  <si>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</si>
  <si>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</si>
  <si>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</si>
  <si>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</si>
  <si>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</si>
  <si>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</si>
  <si>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</si>
  <si>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</si>
  <si>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</si>
  <si>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</si>
  <si>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</si>
  <si>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</si>
  <si>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</si>
  <si>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</si>
  <si>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</si>
  <si>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</si>
  <si>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</si>
  <si>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</si>
  <si>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</si>
  <si>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</si>
  <si>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</si>
  <si>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</si>
  <si>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</si>
  <si>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</si>
  <si>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</si>
  <si>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</si>
  <si>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</si>
  <si>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</si>
  <si>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</si>
  <si>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</si>
  <si>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</si>
  <si>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</si>
  <si>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</si>
  <si>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</si>
  <si>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</si>
  <si>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</si>
  <si>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</si>
  <si>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</si>
  <si>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</si>
  <si>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</si>
  <si>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</si>
  <si>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</si>
  <si>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</si>
  <si>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</si>
  <si>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</si>
  <si>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</si>
  <si>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</si>
  <si>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</si>
  <si>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</si>
  <si>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</si>
  <si>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</si>
  <si>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</si>
  <si>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</si>
  <si>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</si>
  <si>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</si>
  <si>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</si>
  <si>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</si>
  <si>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</si>
  <si>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</si>
  <si>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</si>
  <si>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</si>
  <si>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</si>
  <si>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</si>
  <si>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</si>
  <si>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</si>
  <si>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</si>
  <si>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</si>
  <si>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</si>
  <si>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</si>
  <si>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</si>
  <si>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</si>
  <si>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</si>
  <si>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</si>
  <si>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</si>
  <si>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</si>
  <si>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</si>
  <si>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</si>
  <si>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</si>
  <si>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</si>
  <si>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</si>
  <si>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</si>
  <si>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</si>
  <si>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</si>
  <si>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</si>
  <si>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</si>
  <si>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</si>
  <si>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</si>
  <si>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</si>
  <si>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</si>
  <si>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</si>
  <si>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</si>
  <si>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</si>
  <si>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</si>
  <si>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</si>
  <si>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</si>
  <si>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</si>
  <si>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</si>
  <si>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</si>
  <si>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</si>
  <si>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</si>
  <si>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</si>
  <si>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</si>
  <si>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</si>
  <si>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</si>
  <si>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</si>
  <si>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</si>
  <si>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</si>
  <si>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</si>
  <si>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</si>
  <si>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</si>
  <si>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</si>
  <si>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</si>
  <si>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</si>
  <si>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</si>
  <si>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</si>
  <si>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</si>
  <si>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</si>
  <si>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</si>
  <si>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</si>
  <si>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</si>
  <si>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</si>
  <si>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</si>
  <si>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</si>
  <si>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</si>
  <si>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</si>
  <si>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</si>
  <si>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</si>
  <si>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</si>
  <si>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</si>
  <si>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</si>
  <si>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</si>
  <si>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</si>
  <si>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</si>
  <si>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</si>
  <si>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</si>
  <si>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</si>
  <si>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</si>
  <si>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</si>
  <si>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</si>
  <si>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</si>
  <si>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</si>
  <si>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</si>
  <si>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</si>
  <si>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</si>
  <si>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</si>
  <si>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</si>
  <si>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</si>
  <si>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</si>
  <si>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</si>
  <si>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</si>
  <si>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</si>
  <si>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</si>
  <si>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</si>
  <si>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</si>
  <si>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</si>
  <si>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</si>
  <si>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</si>
  <si>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</si>
  <si>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</si>
  <si>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</si>
  <si>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</si>
  <si>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</si>
  <si>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</si>
  <si>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</si>
  <si>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</si>
  <si>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</si>
  <si>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</si>
  <si>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</si>
  <si>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</si>
  <si>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</si>
  <si>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</si>
  <si>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</si>
  <si>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</si>
  <si>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</si>
  <si>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</si>
  <si>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</si>
  <si>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</si>
  <si>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</si>
  <si>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</si>
  <si>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</si>
  <si>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</si>
  <si>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</si>
  <si>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</si>
  <si>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</si>
  <si>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</si>
  <si>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</si>
  <si>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</si>
  <si>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</si>
  <si>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</si>
  <si>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</si>
  <si>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</si>
  <si>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</si>
  <si>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</si>
  <si>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</si>
  <si>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</si>
  <si>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</si>
  <si>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</si>
  <si>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</si>
  <si>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</si>
  <si>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</si>
  <si>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</si>
  <si>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</si>
  <si>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</si>
  <si>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</si>
  <si>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</si>
  <si>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</si>
  <si>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</si>
  <si>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</si>
  <si>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</si>
  <si>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</si>
  <si>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</si>
  <si>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</si>
  <si>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</si>
  <si>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</si>
  <si>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</si>
  <si>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</si>
  <si>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</si>
  <si>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</si>
  <si>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</si>
  <si>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</si>
  <si>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</si>
  <si>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</si>
  <si>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</si>
  <si>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</si>
  <si>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</si>
  <si>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</si>
  <si>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</si>
  <si>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</si>
  <si>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</si>
  <si>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</si>
  <si>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</si>
  <si>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</si>
  <si>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</si>
  <si>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</si>
  <si>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</si>
  <si>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</si>
  <si>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</si>
  <si>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</si>
  <si>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</si>
  <si>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</si>
  <si>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</si>
  <si>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</si>
  <si>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</si>
  <si>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</si>
  <si>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</si>
  <si>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</si>
  <si>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</si>
  <si>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</si>
  <si>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</si>
  <si>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</si>
  <si>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</si>
  <si>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</si>
  <si>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</si>
  <si>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</si>
  <si>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</si>
  <si>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</si>
  <si>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</si>
  <si>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</si>
  <si>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</si>
  <si>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</si>
  <si>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</si>
  <si>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</si>
  <si>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</si>
  <si>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</si>
  <si>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</si>
  <si>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</si>
  <si>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</si>
  <si>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</si>
  <si>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</si>
  <si>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</si>
  <si>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</si>
  <si>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</si>
  <si>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</si>
  <si>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</si>
  <si>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</si>
  <si>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</si>
  <si>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</si>
  <si>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</si>
  <si>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</si>
  <si>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</si>
  <si>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</si>
  <si>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</si>
  <si>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</si>
  <si>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</si>
  <si>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</si>
  <si>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</si>
  <si>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</si>
  <si>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</si>
  <si>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</si>
  <si>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</si>
  <si>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</si>
  <si>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</si>
  <si>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</si>
  <si>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</si>
  <si>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</si>
  <si>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</si>
  <si>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</si>
  <si>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</si>
  <si>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</si>
  <si>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</si>
  <si>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</si>
  <si>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</si>
  <si>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</si>
  <si>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</si>
  <si>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</si>
  <si>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</si>
  <si>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</si>
  <si>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</si>
  <si>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</si>
  <si>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</si>
  <si>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</si>
  <si>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</si>
  <si>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</si>
  <si>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</si>
  <si>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</si>
  <si>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</si>
  <si>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</si>
  <si>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</si>
  <si>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</si>
  <si>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</si>
  <si>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</si>
  <si>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</si>
  <si>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</si>
  <si>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</si>
  <si>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</si>
  <si>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</si>
  <si>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</si>
  <si>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</si>
  <si>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</si>
  <si>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</si>
  <si>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</si>
  <si>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</si>
  <si>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</si>
  <si>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</si>
  <si>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</si>
  <si>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</si>
  <si>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</si>
  <si>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</si>
  <si>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</si>
  <si>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</si>
  <si>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</si>
  <si>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</si>
  <si>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</si>
  <si>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</si>
  <si>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</si>
  <si>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</si>
  <si>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</si>
  <si>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</si>
  <si>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</si>
  <si>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</si>
  <si>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</si>
  <si>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</si>
  <si>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</si>
  <si>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</si>
  <si>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</si>
  <si>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</si>
  <si>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</si>
  <si>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</si>
  <si>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</si>
  <si>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</si>
  <si>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</si>
  <si>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</si>
  <si>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</si>
  <si>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</si>
  <si>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</si>
  <si>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</si>
  <si>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</si>
  <si>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</si>
  <si>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</si>
  <si>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</si>
  <si>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</si>
  <si>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</si>
  <si>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</si>
  <si>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</si>
  <si>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</si>
  <si>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</si>
  <si>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</si>
  <si>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</si>
  <si>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</si>
  <si>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</si>
  <si>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</si>
  <si>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</si>
  <si>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</si>
  <si>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</si>
  <si>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</si>
  <si>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</si>
  <si>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</si>
  <si>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</si>
  <si>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</si>
  <si>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</si>
  <si>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</si>
  <si>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</si>
  <si>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</si>
  <si>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</si>
  <si>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</si>
  <si>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</si>
  <si>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</si>
  <si>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</si>
  <si>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</si>
  <si>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</si>
  <si>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</si>
  <si>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</si>
  <si>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</si>
  <si>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</si>
  <si>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</si>
  <si>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</si>
  <si>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</si>
  <si>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</si>
  <si>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</si>
  <si>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</si>
  <si>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</si>
  <si>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</si>
  <si>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</si>
  <si>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</si>
  <si>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</si>
  <si>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</si>
  <si>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</si>
  <si>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</si>
  <si>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</si>
  <si>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</si>
  <si>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</si>
  <si>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</si>
  <si>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</si>
  <si>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</si>
  <si>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</si>
  <si>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</si>
  <si>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</si>
  <si>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</si>
  <si>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</si>
  <si>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</si>
  <si>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</si>
  <si>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</si>
  <si>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</si>
  <si>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</si>
  <si>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</si>
  <si>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</si>
  <si>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</si>
  <si>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</si>
  <si>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</si>
  <si>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</si>
  <si>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</si>
  <si>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</si>
  <si>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</si>
  <si>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</si>
  <si>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</si>
  <si>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</si>
  <si>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</si>
  <si>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</si>
  <si>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</si>
  <si>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</si>
  <si>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</si>
  <si>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</si>
  <si>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</si>
  <si>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</si>
  <si>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</si>
  <si>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</si>
  <si>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</si>
  <si>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</si>
  <si>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</si>
  <si>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</si>
  <si>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</si>
  <si>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</si>
  <si>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</si>
  <si>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</si>
  <si>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</si>
  <si>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</si>
  <si>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</si>
  <si>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</si>
  <si>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</si>
  <si>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</si>
  <si>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</si>
  <si>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</si>
  <si>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</si>
  <si>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</si>
  <si>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</si>
  <si>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</si>
  <si>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</si>
  <si>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</si>
  <si>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</si>
  <si>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</si>
  <si>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</si>
  <si>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</si>
  <si>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</si>
  <si>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</si>
  <si>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</si>
  <si>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</si>
  <si>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</si>
  <si>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</si>
  <si>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</si>
  <si>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</si>
  <si>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</si>
  <si>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</si>
  <si>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</si>
  <si>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</si>
  <si>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</si>
  <si>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</si>
  <si>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</si>
  <si>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</si>
  <si>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</si>
  <si>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</si>
  <si>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</si>
  <si>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</si>
  <si>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</si>
  <si>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</si>
  <si>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</si>
  <si>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</si>
  <si>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</si>
  <si>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</si>
  <si>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</si>
  <si>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</si>
  <si>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</si>
  <si>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</si>
  <si>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</si>
  <si>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</si>
  <si>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</si>
  <si>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</si>
  <si>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</si>
  <si>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</si>
  <si>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</si>
  <si>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</si>
  <si>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</si>
  <si>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</si>
  <si>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</si>
  <si>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</si>
  <si>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</si>
  <si>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</si>
  <si>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</si>
  <si>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</si>
  <si>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</si>
  <si>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</si>
  <si>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</si>
  <si>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</si>
  <si>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</si>
  <si>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</si>
  <si>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</si>
  <si>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</si>
  <si>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</si>
  <si>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</si>
  <si>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</si>
  <si>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</si>
  <si>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</si>
  <si>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</si>
  <si>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</si>
  <si>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</si>
  <si>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</si>
  <si>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</si>
  <si>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</si>
  <si>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</si>
  <si>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</si>
  <si>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</si>
  <si>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</si>
  <si>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</si>
  <si>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</si>
  <si>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</si>
  <si>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</si>
  <si>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</si>
  <si>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</si>
  <si>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</si>
  <si>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</si>
  <si>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</si>
  <si>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</si>
  <si>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</si>
  <si>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</si>
  <si>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</si>
  <si>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</si>
  <si>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</si>
  <si>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</si>
  <si>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</si>
  <si>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</si>
  <si>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</si>
  <si>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</si>
  <si>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</si>
  <si>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</si>
  <si>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</si>
  <si>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</si>
  <si>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</si>
  <si>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</si>
  <si>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</si>
  <si>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</si>
  <si>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</si>
  <si>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</si>
  <si>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</si>
  <si>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</si>
  <si>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</si>
  <si>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</si>
  <si>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</si>
  <si>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</si>
  <si>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</si>
  <si>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</si>
  <si>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</si>
  <si>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</si>
  <si>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</si>
  <si>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</si>
  <si>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</si>
  <si>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</si>
  <si>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</si>
  <si>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</si>
  <si>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</si>
  <si>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</si>
  <si>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</si>
  <si>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</si>
  <si>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</si>
  <si>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</si>
  <si>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</si>
  <si>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</si>
  <si>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</si>
  <si>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</si>
  <si>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</si>
  <si>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</si>
  <si>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</si>
  <si>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</si>
  <si>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</si>
  <si>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</si>
  <si>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</si>
  <si>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</si>
  <si>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</si>
  <si>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</si>
  <si>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</si>
  <si>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</si>
  <si>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</si>
  <si>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</si>
  <si>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</si>
  <si>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</si>
  <si>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</si>
  <si>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</si>
  <si>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</si>
  <si>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</si>
  <si>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</si>
  <si>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</si>
  <si>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</si>
  <si>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</si>
  <si>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</si>
  <si>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</si>
  <si>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</si>
  <si>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</si>
  <si>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</si>
  <si>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</si>
  <si>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</si>
  <si>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</si>
  <si>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</si>
  <si>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</si>
  <si>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</si>
  <si>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</si>
  <si>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</si>
  <si>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</si>
  <si>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</si>
  <si>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</si>
  <si>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</si>
  <si>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</si>
  <si>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</si>
  <si>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</si>
  <si>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</si>
  <si>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</si>
  <si>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</si>
  <si>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</si>
  <si>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</si>
  <si>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</si>
  <si>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</si>
  <si>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</si>
  <si>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</si>
  <si>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</si>
  <si>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</si>
  <si>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</si>
  <si>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</si>
  <si>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</si>
  <si>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</si>
  <si>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</si>
  <si>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</si>
  <si>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</si>
  <si>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</si>
  <si>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</si>
  <si>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</si>
  <si>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</si>
  <si>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</si>
  <si>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</si>
  <si>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</si>
  <si>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</si>
  <si>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</si>
  <si>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</si>
  <si>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</si>
  <si>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</si>
  <si>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</si>
  <si>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</si>
  <si>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</si>
  <si>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</si>
  <si>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</si>
  <si>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</si>
  <si>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</si>
  <si>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</si>
  <si>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</si>
  <si>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</si>
  <si>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</si>
  <si>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</si>
  <si>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</si>
  <si>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</si>
  <si>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</si>
  <si>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</si>
  <si>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</si>
  <si>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</si>
  <si>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</si>
  <si>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</si>
  <si>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</si>
  <si>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</si>
  <si>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</si>
  <si>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</si>
  <si>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</si>
  <si>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</si>
  <si>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</si>
  <si>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</si>
  <si>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</si>
  <si>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</si>
  <si>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</si>
  <si>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</si>
  <si>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</si>
  <si>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</si>
  <si>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</si>
  <si>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</si>
  <si>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</si>
  <si>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</si>
  <si>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</si>
  <si>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</si>
  <si>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</si>
  <si>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</si>
  <si>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</si>
  <si>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</si>
  <si>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</si>
  <si>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</si>
  <si>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</si>
  <si>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</si>
  <si>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</si>
  <si>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</si>
  <si>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</si>
  <si>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</si>
  <si>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</si>
  <si>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</si>
  <si>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</si>
  <si>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</si>
  <si>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</si>
  <si>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</si>
  <si>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</si>
  <si>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</si>
  <si>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</si>
  <si>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</si>
  <si>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</si>
  <si>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</si>
  <si>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</si>
  <si>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</si>
  <si>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</si>
  <si>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</si>
  <si>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</si>
  <si>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</si>
  <si>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</si>
  <si>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</si>
  <si>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</si>
  <si>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</si>
  <si>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</si>
  <si>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</si>
  <si>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</si>
  <si>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</si>
  <si>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</si>
  <si>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</si>
  <si>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</si>
  <si>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</si>
  <si>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</si>
  <si>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</si>
  <si>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</si>
  <si>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</si>
  <si>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</si>
  <si>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</si>
  <si>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</si>
  <si>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</si>
  <si>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</si>
  <si>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</si>
  <si>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</si>
  <si>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</si>
  <si>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</si>
  <si>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</si>
  <si>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</si>
  <si>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</si>
  <si>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</si>
  <si>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</si>
  <si>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</si>
  <si>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</si>
  <si>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</si>
  <si>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</si>
  <si>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</si>
  <si>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</si>
  <si>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</si>
  <si>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</si>
  <si>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</si>
  <si>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</si>
  <si>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</si>
  <si>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</si>
  <si>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</si>
  <si>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</si>
  <si>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</si>
  <si>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</si>
  <si>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</si>
  <si>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</si>
  <si>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</si>
  <si>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</si>
  <si>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</si>
  <si>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</si>
  <si>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</si>
  <si>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</si>
  <si>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</si>
  <si>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</si>
  <si>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</si>
  <si>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</si>
  <si>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</si>
  <si>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</si>
  <si>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</si>
  <si>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</si>
  <si>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</si>
  <si>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</si>
  <si>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</si>
  <si>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</si>
  <si>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</si>
  <si>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</si>
  <si>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</si>
  <si>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</si>
  <si>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</si>
  <si>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</si>
  <si>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</si>
  <si>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</si>
  <si>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</si>
  <si>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</si>
  <si>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</si>
  <si>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</si>
  <si>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</si>
  <si>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</si>
  <si>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</si>
  <si>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</si>
  <si>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</si>
  <si>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</si>
  <si>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</si>
  <si>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</si>
  <si>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</si>
  <si>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</si>
  <si>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</si>
  <si>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</si>
  <si>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</si>
  <si>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</si>
  <si>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</si>
  <si>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</si>
  <si>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</si>
  <si>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</si>
  <si>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</si>
  <si>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</si>
  <si>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</si>
  <si>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</si>
  <si>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</si>
  <si>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</si>
  <si>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</si>
  <si>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</si>
  <si>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</si>
  <si>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</si>
  <si>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</si>
  <si>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</si>
  <si>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</si>
  <si>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</si>
  <si>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</si>
  <si>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</si>
  <si>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</si>
  <si>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</si>
  <si>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</si>
  <si>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</si>
  <si>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</si>
  <si>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</si>
  <si>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</si>
  <si>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</si>
  <si>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</si>
  <si>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</si>
  <si>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</si>
  <si>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</si>
  <si>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</si>
  <si>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</si>
  <si>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</si>
  <si>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</si>
  <si>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</si>
  <si>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</si>
  <si>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</si>
  <si>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</si>
  <si>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</si>
  <si>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</si>
  <si>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</si>
  <si>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</si>
  <si>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</si>
  <si>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</si>
  <si>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</si>
  <si>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</si>
  <si>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</si>
  <si>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</si>
  <si>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</si>
  <si>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</si>
  <si>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</si>
  <si>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</si>
  <si>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</si>
  <si>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</si>
  <si>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</si>
  <si>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</si>
  <si>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</si>
  <si>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</si>
  <si>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</si>
  <si>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</si>
  <si>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</si>
  <si>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</si>
  <si>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</si>
  <si>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</si>
  <si>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</si>
  <si>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</si>
  <si>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</si>
  <si>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</si>
  <si>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</si>
  <si>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</si>
  <si>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</si>
  <si>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</si>
  <si>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</si>
  <si>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</si>
  <si>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</si>
  <si>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</si>
  <si>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</si>
  <si>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</si>
  <si>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</si>
  <si>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</si>
  <si>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</si>
  <si>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</si>
  <si>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</si>
  <si>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</si>
  <si>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</si>
  <si>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</si>
  <si>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</si>
  <si>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</si>
  <si>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</si>
  <si>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</si>
  <si>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</si>
  <si>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</si>
  <si>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</si>
  <si>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</si>
  <si>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</si>
  <si>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</si>
  <si>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</si>
  <si>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</si>
  <si>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</si>
  <si>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</si>
  <si>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</si>
  <si>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</si>
  <si>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</si>
  <si>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</si>
  <si>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</si>
  <si>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</si>
  <si>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</si>
  <si>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</si>
  <si>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</si>
  <si>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</si>
  <si>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</si>
  <si>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</si>
  <si>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</si>
  <si>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</si>
  <si>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</si>
  <si>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</si>
  <si>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</si>
  <si>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</si>
  <si>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</si>
  <si>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</si>
  <si>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</si>
  <si>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</si>
  <si>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</si>
  <si>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</si>
  <si>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</si>
  <si>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</si>
  <si>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</si>
  <si>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</si>
  <si>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</si>
  <si>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</si>
  <si>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</si>
  <si>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</si>
  <si>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</si>
  <si>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</si>
  <si>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</si>
  <si>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</si>
  <si>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</si>
  <si>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</si>
  <si>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</si>
  <si>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</si>
  <si>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</si>
  <si>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</si>
  <si>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</si>
  <si>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</si>
  <si>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</si>
  <si>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</si>
  <si>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</si>
  <si>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</si>
  <si>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</si>
  <si>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</si>
  <si>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</si>
  <si>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</si>
  <si>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</si>
  <si>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</si>
  <si>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</si>
  <si>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</si>
  <si>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</si>
  <si>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</si>
  <si>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</si>
  <si>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</si>
  <si>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</si>
  <si>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</si>
  <si>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</si>
  <si>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</si>
  <si>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</si>
  <si>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</si>
  <si>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</si>
  <si>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</si>
  <si>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</si>
  <si>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</si>
  <si>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</si>
  <si>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</si>
  <si>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</si>
  <si>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</si>
  <si>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</si>
  <si>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</si>
  <si>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</si>
  <si>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</si>
  <si>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</si>
  <si>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</si>
  <si>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</si>
  <si>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</si>
  <si>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</si>
  <si>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</si>
  <si>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</si>
  <si>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</si>
  <si>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</si>
  <si>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</si>
  <si>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</si>
  <si>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</si>
  <si>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</si>
  <si>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</si>
  <si>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</si>
  <si>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</si>
  <si>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</si>
  <si>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</si>
  <si>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</si>
  <si>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</si>
  <si>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</si>
  <si>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</si>
  <si>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</si>
  <si>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</si>
  <si>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</si>
  <si>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</si>
  <si>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</si>
  <si>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</si>
  <si>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</si>
  <si>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</si>
  <si>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</si>
  <si>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</si>
  <si>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</si>
  <si>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</si>
  <si>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</si>
  <si>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</si>
  <si>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</si>
  <si>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</si>
  <si>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</si>
  <si>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</si>
  <si>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</si>
  <si>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</si>
  <si>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</si>
  <si>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</si>
  <si>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</si>
  <si>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</si>
  <si>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</si>
  <si>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</si>
  <si>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</si>
  <si>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</si>
  <si>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</si>
  <si>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</si>
  <si>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</si>
  <si>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</si>
  <si>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</si>
  <si>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</si>
  <si>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</si>
  <si>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</si>
  <si>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</si>
  <si>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</si>
  <si>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</si>
  <si>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</si>
  <si>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</si>
  <si>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</si>
  <si>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</si>
  <si>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</si>
  <si>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</si>
  <si>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</si>
  <si>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</si>
  <si>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</si>
  <si>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</si>
  <si>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</si>
  <si>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</si>
  <si>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</si>
  <si>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</si>
  <si>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</si>
  <si>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</si>
  <si>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</si>
  <si>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</si>
  <si>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</si>
  <si>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</si>
  <si>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</si>
  <si>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</si>
  <si>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</si>
  <si>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</si>
  <si>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</si>
  <si>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</si>
  <si>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</si>
  <si>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</si>
  <si>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</si>
  <si>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</si>
  <si>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</si>
  <si>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</si>
  <si>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</si>
  <si>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</si>
  <si>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</si>
  <si>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</si>
  <si>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</si>
  <si>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</si>
  <si>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</si>
  <si>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</si>
  <si>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</si>
  <si>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</si>
  <si>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</si>
  <si>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</si>
  <si>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</si>
  <si>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</si>
  <si>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</si>
  <si>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</si>
  <si>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</si>
  <si>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</si>
  <si>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</si>
  <si>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</si>
  <si>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</si>
  <si>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</si>
  <si>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</si>
  <si>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</si>
  <si>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</si>
  <si>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</si>
  <si>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</si>
  <si>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</si>
  <si>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</si>
  <si>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</si>
  <si>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</si>
  <si>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</si>
  <si>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</si>
  <si>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</si>
  <si>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</si>
  <si>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</si>
  <si>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</si>
  <si>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</si>
  <si>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</si>
  <si>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</si>
  <si>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</si>
  <si>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</si>
  <si>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</si>
  <si>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</si>
  <si>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</si>
  <si>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</si>
  <si>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</si>
  <si>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</si>
  <si>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</si>
  <si>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</si>
  <si>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</si>
  <si>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</si>
  <si>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</si>
  <si>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</si>
  <si>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</si>
  <si>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</si>
  <si>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</si>
  <si>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</si>
  <si>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</si>
  <si>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</si>
  <si>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</si>
  <si>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</si>
  <si>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</si>
  <si>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</si>
  <si>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</si>
  <si>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</si>
  <si>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</si>
  <si>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</si>
  <si>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</si>
  <si>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</si>
  <si>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</si>
  <si>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</si>
  <si>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</si>
  <si>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</si>
  <si>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</si>
  <si>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</si>
  <si>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</si>
  <si>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</si>
  <si>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</si>
  <si>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</si>
  <si>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</si>
  <si>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</si>
  <si>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</si>
  <si>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</si>
  <si>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</si>
  <si>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</si>
  <si>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</si>
  <si>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</si>
  <si>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</si>
  <si>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</si>
  <si>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</si>
  <si>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</si>
  <si>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</si>
  <si>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</si>
  <si>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</si>
  <si>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</si>
  <si>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</si>
  <si>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</si>
  <si>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</si>
  <si>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</si>
  <si>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</si>
  <si>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</si>
  <si>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</si>
  <si>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</si>
  <si>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</si>
  <si>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</si>
  <si>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</si>
  <si>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</si>
  <si>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</si>
  <si>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</si>
  <si>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</si>
  <si>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</si>
  <si>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</si>
  <si>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</si>
  <si>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</si>
  <si>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</si>
  <si>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</si>
  <si>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</si>
  <si>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</si>
  <si>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</si>
  <si>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</si>
  <si>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</si>
  <si>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</si>
  <si>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</si>
  <si>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</si>
  <si>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</si>
  <si>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</si>
  <si>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</si>
  <si>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</si>
  <si>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</si>
  <si>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</si>
  <si>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</si>
  <si>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</si>
  <si>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</si>
  <si>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</si>
  <si>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</si>
  <si>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</si>
  <si>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</si>
  <si>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</si>
  <si>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</si>
  <si>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</si>
  <si>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</si>
  <si>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</si>
  <si>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</si>
  <si>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</si>
  <si>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</si>
  <si>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</si>
  <si>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</si>
  <si>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</si>
  <si>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</si>
  <si>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</si>
  <si>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</si>
  <si>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</si>
  <si>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</si>
  <si>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</si>
  <si>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</si>
  <si>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</si>
  <si>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</si>
  <si>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</si>
  <si>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</si>
  <si>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</si>
  <si>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</si>
  <si>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</si>
  <si>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</si>
  <si>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</si>
  <si>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</si>
  <si>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</si>
  <si>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</si>
  <si>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</si>
  <si>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</si>
  <si>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</si>
  <si>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</si>
  <si>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</si>
  <si>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</si>
  <si>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</si>
  <si>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</si>
  <si>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</si>
  <si>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</si>
  <si>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</si>
  <si>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</si>
  <si>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</si>
  <si>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</si>
  <si>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</si>
  <si>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</si>
  <si>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</si>
  <si>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</si>
  <si>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</si>
  <si>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</si>
  <si>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</si>
  <si>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</si>
  <si>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</si>
  <si>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</si>
  <si>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</si>
  <si>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</si>
  <si>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</si>
  <si>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</si>
  <si>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</si>
  <si>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</si>
  <si>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</si>
  <si>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</si>
  <si>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</si>
  <si>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</si>
  <si>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</si>
  <si>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</si>
  <si>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</si>
  <si>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</si>
  <si>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</si>
  <si>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</si>
  <si>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</si>
  <si>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</si>
  <si>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</si>
  <si>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</si>
  <si>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</si>
  <si>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</si>
  <si>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</si>
  <si>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</si>
  <si>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</si>
  <si>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</si>
  <si>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</si>
  <si>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</si>
  <si>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</si>
  <si>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</si>
  <si>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</si>
  <si>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</si>
  <si>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</si>
  <si>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</si>
  <si>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</si>
  <si>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</si>
  <si>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</si>
  <si>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</si>
  <si>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</si>
  <si>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</si>
  <si>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</si>
  <si>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</si>
  <si>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</si>
  <si>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</si>
  <si>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</si>
  <si>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</si>
  <si>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</si>
  <si>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</si>
  <si>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</si>
  <si>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</si>
  <si>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</si>
  <si>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</si>
  <si>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</si>
  <si>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</si>
  <si>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</si>
  <si>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</si>
  <si>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</si>
  <si>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</si>
  <si>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</si>
  <si>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</si>
  <si>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</si>
  <si>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</si>
  <si>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</si>
  <si>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</si>
  <si>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</si>
  <si>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</si>
  <si>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</si>
  <si>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</si>
  <si>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</si>
  <si>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</si>
  <si>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</si>
  <si>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</si>
  <si>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</si>
  <si>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</si>
  <si>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</si>
  <si>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</si>
  <si>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</si>
  <si>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</si>
  <si>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</si>
  <si>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</si>
  <si>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</si>
  <si>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</si>
  <si>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</si>
  <si>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</si>
  <si>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</si>
  <si>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</si>
  <si>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</si>
  <si>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</si>
  <si>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</si>
  <si>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</si>
  <si>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</si>
  <si>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</si>
  <si>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</si>
  <si>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</si>
  <si>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</si>
  <si>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</si>
  <si>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</si>
  <si>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</si>
  <si>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</si>
  <si>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</si>
  <si>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</si>
  <si>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</si>
  <si>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</si>
  <si>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</si>
  <si>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</si>
  <si>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</si>
  <si>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</si>
  <si>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</si>
  <si>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</si>
  <si>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</si>
  <si>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</si>
  <si>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</si>
  <si>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</si>
  <si>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</si>
  <si>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</si>
  <si>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</si>
  <si>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</si>
  <si>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</si>
  <si>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</si>
  <si>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</si>
  <si>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</si>
  <si>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</si>
  <si>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</si>
  <si>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</si>
  <si>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</si>
  <si>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</si>
  <si>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</si>
  <si>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</si>
  <si>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</si>
  <si>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</si>
  <si>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</si>
  <si>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</si>
  <si>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</si>
  <si>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</si>
  <si>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</si>
  <si>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</si>
  <si>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</si>
  <si>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</si>
  <si>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</si>
  <si>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</si>
  <si>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</si>
  <si>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</si>
  <si>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</si>
  <si>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</si>
  <si>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</si>
  <si>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</si>
  <si>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</si>
  <si>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</si>
  <si>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</si>
  <si>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</si>
  <si>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</si>
  <si>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</si>
  <si>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</si>
  <si>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</si>
  <si>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</si>
  <si>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</si>
  <si>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</si>
  <si>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</si>
  <si>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</si>
  <si>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</si>
  <si>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</si>
  <si>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</si>
  <si>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</si>
  <si>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</si>
  <si>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</si>
  <si>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</si>
  <si>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</si>
  <si>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</si>
  <si>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</si>
  <si>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</si>
  <si>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</si>
  <si>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</si>
  <si>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</si>
  <si>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</si>
  <si>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</si>
  <si>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</si>
  <si>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</si>
  <si>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</si>
  <si>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</si>
  <si>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</si>
  <si>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</si>
  <si>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</si>
  <si>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</si>
  <si>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</si>
  <si>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</si>
  <si>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</si>
  <si>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</si>
  <si>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</si>
  <si>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</si>
  <si>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</si>
  <si>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</si>
  <si>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</si>
  <si>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</si>
  <si>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</si>
  <si>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</si>
  <si>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</si>
  <si>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</si>
  <si>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</si>
  <si>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</si>
  <si>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</si>
  <si>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</si>
  <si>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</si>
  <si>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</si>
  <si>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</si>
  <si>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</si>
  <si>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</si>
  <si>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</si>
  <si>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</si>
  <si>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</si>
  <si>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</si>
  <si>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</si>
  <si>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</si>
  <si>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</si>
  <si>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</si>
  <si>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</si>
  <si>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</si>
  <si>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</si>
  <si>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</si>
  <si>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</si>
  <si>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</si>
  <si>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</si>
  <si>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</si>
  <si>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</si>
  <si>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</si>
  <si>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</si>
  <si>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</si>
  <si>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</si>
  <si>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</si>
  <si>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</si>
  <si>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</si>
  <si>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</si>
  <si>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</si>
  <si>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</si>
  <si>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</si>
  <si>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</si>
  <si>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</si>
  <si>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</si>
  <si>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</si>
  <si>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</si>
  <si>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</si>
  <si>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</si>
  <si>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</si>
  <si>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</si>
  <si>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</si>
  <si>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</si>
  <si>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</si>
  <si>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</si>
  <si>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</si>
  <si>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</si>
  <si>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</si>
  <si>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</si>
  <si>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</si>
  <si>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</si>
  <si>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</si>
  <si>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</si>
  <si>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</si>
  <si>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</si>
  <si>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</si>
  <si>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</si>
  <si>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</si>
  <si>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</si>
  <si>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</si>
  <si>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</si>
  <si>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</si>
  <si>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</si>
  <si>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</si>
  <si>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</si>
  <si>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</si>
  <si>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</si>
  <si>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</si>
  <si>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</si>
  <si>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</si>
  <si>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</si>
  <si>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</si>
  <si>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</si>
  <si>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</si>
  <si>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</si>
  <si>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</si>
  <si>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</si>
  <si>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</si>
  <si>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</si>
  <si>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</si>
  <si>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</si>
  <si>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</si>
  <si>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</si>
  <si>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</si>
  <si>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</si>
  <si>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</si>
  <si>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</si>
  <si>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</si>
  <si>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</si>
  <si>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</si>
  <si>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</si>
  <si>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</si>
  <si>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</si>
  <si>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</si>
  <si>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</si>
  <si>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</si>
  <si>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</si>
  <si>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</si>
  <si>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</si>
  <si>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</si>
  <si>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</si>
  <si>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</si>
  <si>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</si>
  <si>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</si>
  <si>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</si>
  <si>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</si>
  <si>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</si>
  <si>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</si>
  <si>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</si>
  <si>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</si>
  <si>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</si>
  <si>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</si>
  <si>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</si>
  <si>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</si>
  <si>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</si>
  <si>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</si>
  <si>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</si>
  <si>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</si>
  <si>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</si>
  <si>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</si>
  <si>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</si>
  <si>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</si>
  <si>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</si>
  <si>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</si>
  <si>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</si>
  <si>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</si>
  <si>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</si>
  <si>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</si>
  <si>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</si>
  <si>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</si>
  <si>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</si>
  <si>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</si>
  <si>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</si>
  <si>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</si>
  <si>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</si>
  <si>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</si>
  <si>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</si>
  <si>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</si>
  <si>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</si>
  <si>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</si>
  <si>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</si>
  <si>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</si>
  <si>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</si>
  <si>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</si>
  <si>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</si>
  <si>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</si>
  <si>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</si>
  <si>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</si>
  <si>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</si>
  <si>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</si>
  <si>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</si>
  <si>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</si>
  <si>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</si>
  <si>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</si>
  <si>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</si>
  <si>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</si>
  <si>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</si>
  <si>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</si>
  <si>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</si>
  <si>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</si>
  <si>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</si>
  <si>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</si>
  <si>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</si>
  <si>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</si>
  <si>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</si>
  <si>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</si>
  <si>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</si>
  <si>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</si>
  <si>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</si>
  <si>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</si>
  <si>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</si>
  <si>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</si>
  <si>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</si>
  <si>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</si>
  <si>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</si>
  <si>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</si>
  <si>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</si>
  <si>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</si>
  <si>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</si>
  <si>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</si>
  <si>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</si>
  <si>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</si>
  <si>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</si>
  <si>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</si>
  <si>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</si>
  <si>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</si>
  <si>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</si>
  <si>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</si>
  <si>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</si>
  <si>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</si>
  <si>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</si>
  <si>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</si>
  <si>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</si>
  <si>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</si>
  <si>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</si>
  <si>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</si>
  <si>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</si>
  <si>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</si>
  <si>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</si>
  <si>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</si>
  <si>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</si>
  <si>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</si>
  <si>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</si>
  <si>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</si>
  <si>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</si>
  <si>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</si>
  <si>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</si>
  <si>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</si>
  <si>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</si>
  <si>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</si>
  <si>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</si>
  <si>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</si>
  <si>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</si>
  <si>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</si>
  <si>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</si>
  <si>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</si>
  <si>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</si>
  <si>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</si>
  <si>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</si>
  <si>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</si>
  <si>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</si>
  <si>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</si>
  <si>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</si>
  <si>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</si>
  <si>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</si>
  <si>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</si>
  <si>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</si>
  <si>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</si>
  <si>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</si>
  <si>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</si>
  <si>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</si>
  <si>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</si>
  <si>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</si>
  <si>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</si>
  <si>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</si>
  <si>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</si>
  <si>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</si>
  <si>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</si>
  <si>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</si>
  <si>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</si>
  <si>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</si>
  <si>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</si>
  <si>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</si>
  <si>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</si>
  <si>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</si>
  <si>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</si>
  <si>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</si>
  <si>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</si>
  <si>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</si>
  <si>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</si>
  <si>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</si>
  <si>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</si>
  <si>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</si>
  <si>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</si>
  <si>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</si>
  <si>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</si>
  <si>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</si>
  <si>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</si>
  <si>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</si>
  <si>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</si>
  <si>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</si>
  <si>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</si>
  <si>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</si>
  <si>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</si>
  <si>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</si>
  <si>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</si>
  <si>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</si>
  <si>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</si>
  <si>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</si>
  <si>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</si>
  <si>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</si>
  <si>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</si>
  <si>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</si>
  <si>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</si>
  <si>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</si>
  <si>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</si>
  <si>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</si>
  <si>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</si>
  <si>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</si>
  <si>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</si>
  <si>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</si>
  <si>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</si>
  <si>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</si>
  <si>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</si>
  <si>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</si>
  <si>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</si>
  <si>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</si>
  <si>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</si>
  <si>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</si>
  <si>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</si>
  <si>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</si>
  <si>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</si>
  <si>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</si>
  <si>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</si>
  <si>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</si>
  <si>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</si>
  <si>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</si>
  <si>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</si>
  <si>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</si>
  <si>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</si>
  <si>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</si>
  <si>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</si>
  <si>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</si>
  <si>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</si>
  <si>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</si>
  <si>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</si>
  <si>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</si>
  <si>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</si>
  <si>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</si>
  <si>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</si>
  <si>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</si>
  <si>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</si>
  <si>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</si>
  <si>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</si>
  <si>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</si>
  <si>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</si>
  <si>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</si>
  <si>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</si>
  <si>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</si>
  <si>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</si>
  <si>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</si>
  <si>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</si>
  <si>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</si>
  <si>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</si>
  <si>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</si>
  <si>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</si>
  <si>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</si>
  <si>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</si>
  <si>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</si>
  <si>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</si>
  <si>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</si>
  <si>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</si>
  <si>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</si>
  <si>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</si>
  <si>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</si>
  <si>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</si>
  <si>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</si>
  <si>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</si>
  <si>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</si>
  <si>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</si>
  <si>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</si>
  <si>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</si>
  <si>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</si>
  <si>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</si>
  <si>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</si>
  <si>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</si>
  <si>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</si>
  <si>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</si>
  <si>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</si>
  <si>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</si>
  <si>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</si>
  <si>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</si>
  <si>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</si>
  <si>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</si>
  <si>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</si>
  <si>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</si>
  <si>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</si>
  <si>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</si>
  <si>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</si>
  <si>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</si>
  <si>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</si>
  <si>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</si>
  <si>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</si>
  <si>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</si>
  <si>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</si>
  <si>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</si>
  <si>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</si>
  <si>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</si>
  <si>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</si>
  <si>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</si>
  <si>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</si>
  <si>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</si>
  <si>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</si>
  <si>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</si>
  <si>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</si>
  <si>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</si>
  <si>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</si>
  <si>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</si>
  <si>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</si>
  <si>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</si>
  <si>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</si>
  <si>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</si>
  <si>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</si>
  <si>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</si>
  <si>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</si>
  <si>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</si>
  <si>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</si>
  <si>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</si>
  <si>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</si>
  <si>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</si>
  <si>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</si>
  <si>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</si>
  <si>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</si>
  <si>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</si>
  <si>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</si>
  <si>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</si>
  <si>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</si>
  <si>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</si>
  <si>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</si>
  <si>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</si>
  <si>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</si>
  <si>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</si>
  <si>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</si>
  <si>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</si>
  <si>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</si>
  <si>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</si>
  <si>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</si>
  <si>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</si>
  <si>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</si>
  <si>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</si>
  <si>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</si>
  <si>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</si>
  <si>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</si>
  <si>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</si>
  <si>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</si>
  <si>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</si>
  <si>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</si>
  <si>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</si>
  <si>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</si>
  <si>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</si>
  <si>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</si>
  <si>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</si>
  <si>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</si>
  <si>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</si>
  <si>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</si>
  <si>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</si>
  <si>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</si>
  <si>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</si>
  <si>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</si>
  <si>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</si>
  <si>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</si>
  <si>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</si>
  <si>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</si>
  <si>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</si>
  <si>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</si>
  <si>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</si>
  <si>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</si>
  <si>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</si>
  <si>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</si>
  <si>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</si>
  <si>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</si>
  <si>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</si>
  <si>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</si>
  <si>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</si>
  <si>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</si>
  <si>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</si>
  <si>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</si>
  <si>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</si>
  <si>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</si>
  <si>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</si>
  <si>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</si>
  <si>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</si>
  <si>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</si>
  <si>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</si>
  <si>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</si>
  <si>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</si>
  <si>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</si>
  <si>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</si>
  <si>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</si>
  <si>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</si>
  <si>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</si>
  <si>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</si>
  <si>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</si>
  <si>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</si>
  <si>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</si>
  <si>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</si>
  <si>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</si>
  <si>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</si>
  <si>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</si>
  <si>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</si>
  <si>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</si>
  <si>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</si>
  <si>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</si>
  <si>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</si>
  <si>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</si>
  <si>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</si>
  <si>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</si>
  <si>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</si>
  <si>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</si>
  <si>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</si>
  <si>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</si>
  <si>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</si>
  <si>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</si>
  <si>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</si>
  <si>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</si>
  <si>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</si>
  <si>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</si>
  <si>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</si>
  <si>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</si>
  <si>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</si>
  <si>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</si>
  <si>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</si>
  <si>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</si>
  <si>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</si>
  <si>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</si>
  <si>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</si>
  <si>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</si>
  <si>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</si>
  <si>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</si>
  <si>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</si>
  <si>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</si>
  <si>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</si>
  <si>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</si>
  <si>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</si>
  <si>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</si>
  <si>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</si>
  <si>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</si>
  <si>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</si>
  <si>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</si>
  <si>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</si>
  <si>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</si>
  <si>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</si>
  <si>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</si>
  <si>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</si>
  <si>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</si>
  <si>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</si>
  <si>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</si>
  <si>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</si>
  <si>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</si>
  <si>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</si>
  <si>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</si>
  <si>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</si>
  <si>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</si>
  <si>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</si>
  <si>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</si>
  <si>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</si>
  <si>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</si>
  <si>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</si>
  <si>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</si>
  <si>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</si>
  <si>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</si>
  <si>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</si>
  <si>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</si>
  <si>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</si>
  <si>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</si>
  <si>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</si>
  <si>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</si>
  <si>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</si>
  <si>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</si>
  <si>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</si>
  <si>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</si>
  <si>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</si>
  <si>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</si>
  <si>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</si>
  <si>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</si>
  <si>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</si>
  <si>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</si>
  <si>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</si>
  <si>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</si>
  <si>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</si>
  <si>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</si>
  <si>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</si>
  <si>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</si>
  <si>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</si>
  <si>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</si>
  <si>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</si>
  <si>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</si>
  <si>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</si>
  <si>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</si>
  <si>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</si>
  <si>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</si>
  <si>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</si>
  <si>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</si>
  <si>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</si>
  <si>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</si>
  <si>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</si>
  <si>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</si>
  <si>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</si>
  <si>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</si>
  <si>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</si>
  <si>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</si>
  <si>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</si>
  <si>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</si>
  <si>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</si>
  <si>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</si>
  <si>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</si>
  <si>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</si>
  <si>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</si>
  <si>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</si>
  <si>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</si>
  <si>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</si>
  <si>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</si>
  <si>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</si>
  <si>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</si>
  <si>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</si>
  <si>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</si>
  <si>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</si>
  <si>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</si>
  <si>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</si>
  <si>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</si>
  <si>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</si>
  <si>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</si>
  <si>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</si>
  <si>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</si>
  <si>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</si>
  <si>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</si>
  <si>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</si>
  <si>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</si>
  <si>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</si>
  <si>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</si>
  <si>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</si>
  <si>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</si>
  <si>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</si>
  <si>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</si>
  <si>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</si>
  <si>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</si>
  <si>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</si>
  <si>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</si>
  <si>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</si>
  <si>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</si>
  <si>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</si>
  <si>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</si>
  <si>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</si>
  <si>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</si>
  <si>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</si>
  <si>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</si>
  <si>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</si>
  <si>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</si>
  <si>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</si>
  <si>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</si>
  <si>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</si>
  <si>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</si>
  <si>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</si>
  <si>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</si>
  <si>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</si>
  <si>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</si>
  <si>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</si>
  <si>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</si>
  <si>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</si>
  <si>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</si>
  <si>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</si>
  <si>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</si>
  <si>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</si>
  <si>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</si>
  <si>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</si>
  <si>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</si>
  <si>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</si>
  <si>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</si>
  <si>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</si>
  <si>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</si>
  <si>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</si>
  <si>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</si>
  <si>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</si>
  <si>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</si>
  <si>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</si>
  <si>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</si>
  <si>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</si>
  <si>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</si>
  <si>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</si>
  <si>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</si>
  <si>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</si>
  <si>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</si>
  <si>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</si>
  <si>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</si>
  <si>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</si>
  <si>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</si>
  <si>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</si>
  <si>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</si>
  <si>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</si>
  <si>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</si>
  <si>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</si>
  <si>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</si>
  <si>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</si>
  <si>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</si>
  <si>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</si>
  <si>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</si>
  <si>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</si>
  <si>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</si>
  <si>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</si>
  <si>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</si>
  <si>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</si>
  <si>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</si>
  <si>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</si>
  <si>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</si>
  <si>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</si>
  <si>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</si>
  <si>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</si>
  <si>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</si>
  <si>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</si>
  <si>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</si>
  <si>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</si>
  <si>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</si>
  <si>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</si>
  <si>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</si>
  <si>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</si>
  <si>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</si>
  <si>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</si>
  <si>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</si>
  <si>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</si>
  <si>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</si>
  <si>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</si>
  <si>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</si>
  <si>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</si>
  <si>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</si>
  <si>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</si>
  <si>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</si>
  <si>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</si>
  <si>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</si>
  <si>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</si>
  <si>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</si>
  <si>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</si>
  <si>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</si>
  <si>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</si>
  <si>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</si>
  <si>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</si>
  <si>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</si>
  <si>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</si>
  <si>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</si>
  <si>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</si>
  <si>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</si>
  <si>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</si>
  <si>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</si>
  <si>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</si>
  <si>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</si>
  <si>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</si>
  <si>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</si>
  <si>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</si>
  <si>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</si>
  <si>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</si>
  <si>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</si>
  <si>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</si>
  <si>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</si>
  <si>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</si>
  <si>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</si>
  <si>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</si>
  <si>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</si>
  <si>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</si>
  <si>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</si>
  <si>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</si>
  <si>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</si>
  <si>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</si>
  <si>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</si>
  <si>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</si>
  <si>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</si>
  <si>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</si>
  <si>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</si>
  <si>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</si>
  <si>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</si>
  <si>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</si>
  <si>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</si>
  <si>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</si>
  <si>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</si>
  <si>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</si>
  <si>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</si>
  <si>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</si>
  <si>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</si>
  <si>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</si>
  <si>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</si>
  <si>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</si>
  <si>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</si>
  <si>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</si>
  <si>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</si>
  <si>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</si>
  <si>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</si>
  <si>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</si>
  <si>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</si>
  <si>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</si>
  <si>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</si>
  <si>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</si>
  <si>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</si>
  <si>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</si>
  <si>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</si>
  <si>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</si>
  <si>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</si>
  <si>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</si>
  <si>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</si>
  <si>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</si>
  <si>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</si>
  <si>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</si>
  <si>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</si>
  <si>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</si>
  <si>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</si>
  <si>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</si>
  <si>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</si>
  <si>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</si>
  <si>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</si>
  <si>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</si>
  <si>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</si>
  <si>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</si>
  <si>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</si>
  <si>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</si>
  <si>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</si>
  <si>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</si>
  <si>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</si>
  <si>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</si>
  <si>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</si>
  <si>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</si>
  <si>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</si>
  <si>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</si>
  <si>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</si>
  <si>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</si>
  <si>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</si>
  <si>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</si>
  <si>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</si>
  <si>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</si>
  <si>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</si>
  <si>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</si>
  <si>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</si>
  <si>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</si>
  <si>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</si>
  <si>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</si>
  <si>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</si>
  <si>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</si>
  <si>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</si>
  <si>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</si>
  <si>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</si>
  <si>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</si>
  <si>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</si>
  <si>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</si>
  <si>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</si>
  <si>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</si>
  <si>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</si>
  <si>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</si>
  <si>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</si>
  <si>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</si>
  <si>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</si>
  <si>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</si>
  <si>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</si>
  <si>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</si>
  <si>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</si>
  <si>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</si>
  <si>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</si>
  <si>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</si>
  <si>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</si>
  <si>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</si>
  <si>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</si>
  <si>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</si>
  <si>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</si>
  <si>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</si>
  <si>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</si>
  <si>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</si>
  <si>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</si>
  <si>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</si>
  <si>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</si>
  <si>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</si>
  <si>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</si>
  <si>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</si>
  <si>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</si>
  <si>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</si>
  <si>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</si>
  <si>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</si>
  <si>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</si>
  <si>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</si>
  <si>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</si>
  <si>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</si>
  <si>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</si>
  <si>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</si>
  <si>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</si>
  <si>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</si>
  <si>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</si>
  <si>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</si>
  <si>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</si>
  <si>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</si>
  <si>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</si>
  <si>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</si>
  <si>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</si>
  <si>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</si>
  <si>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</si>
  <si>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</si>
  <si>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</si>
  <si>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</si>
  <si>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</si>
  <si>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</si>
  <si>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</si>
  <si>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</si>
  <si>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</si>
  <si>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</si>
  <si>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</si>
  <si>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</si>
  <si>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</si>
  <si>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</si>
  <si>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</si>
  <si>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</si>
  <si>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</si>
  <si>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</si>
  <si>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</si>
  <si>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</si>
  <si>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</si>
  <si>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</si>
  <si>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</si>
  <si>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</si>
  <si>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</si>
  <si>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</si>
  <si>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</si>
  <si>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</si>
  <si>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</si>
  <si>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</si>
  <si>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</si>
  <si>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</si>
  <si>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</si>
  <si>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</si>
  <si>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</si>
  <si>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</si>
  <si>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</si>
  <si>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</si>
  <si>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</si>
  <si>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</si>
  <si>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</si>
  <si>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</si>
  <si>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</si>
  <si>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</si>
  <si>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</si>
  <si>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</si>
  <si>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</si>
  <si>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</si>
  <si>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</si>
  <si>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</si>
  <si>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</si>
  <si>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</si>
  <si>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</si>
  <si>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</si>
  <si>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</si>
  <si>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</si>
  <si>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</si>
  <si>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</si>
  <si>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</si>
  <si>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</si>
  <si>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</si>
  <si>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</si>
  <si>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</si>
  <si>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</si>
  <si>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</si>
  <si>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</si>
  <si>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</si>
  <si>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</si>
  <si>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</si>
  <si>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</si>
  <si>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</si>
  <si>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</si>
  <si>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</si>
  <si>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</si>
  <si>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</si>
  <si>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</si>
  <si>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</si>
  <si>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</si>
  <si>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</si>
  <si>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</si>
  <si>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</si>
  <si>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</si>
  <si>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</si>
  <si>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</si>
  <si>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</si>
  <si>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</si>
  <si>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</si>
  <si>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</si>
  <si>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</si>
  <si>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</si>
  <si>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</si>
  <si>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</si>
  <si>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</si>
  <si>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</si>
  <si>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</si>
  <si>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</si>
  <si>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</si>
  <si>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</si>
  <si>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</si>
  <si>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</si>
  <si>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</si>
  <si>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</si>
  <si>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</si>
  <si>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</si>
  <si>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</si>
  <si>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</si>
  <si>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</si>
  <si>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</si>
  <si>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</si>
  <si>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</si>
  <si>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</si>
  <si>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</si>
  <si>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</si>
  <si>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</si>
  <si>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</si>
  <si>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</si>
  <si>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</si>
  <si>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</si>
  <si>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</si>
  <si>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</si>
  <si>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</si>
  <si>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</si>
  <si>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</si>
  <si>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</si>
  <si>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</si>
  <si>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</si>
  <si>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</si>
  <si>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</si>
  <si>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</si>
  <si>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</si>
  <si>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</si>
  <si>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</si>
  <si>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</si>
  <si>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</si>
  <si>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</si>
  <si>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</si>
  <si>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</si>
  <si>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</si>
  <si>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</si>
  <si>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</si>
  <si>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</si>
  <si>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</si>
  <si>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</si>
  <si>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</si>
  <si>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</si>
  <si>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</si>
  <si>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</si>
  <si>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</si>
  <si>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</si>
  <si>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</si>
  <si>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</si>
  <si>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</si>
  <si>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</si>
  <si>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</si>
  <si>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</si>
  <si>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</si>
  <si>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</si>
  <si>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</si>
  <si>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</si>
  <si>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</si>
  <si>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</si>
  <si>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</si>
  <si>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</si>
  <si>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</si>
  <si>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</si>
  <si>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</si>
  <si>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</si>
  <si>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</si>
  <si>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</si>
  <si>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</si>
  <si>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</si>
  <si>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</si>
  <si>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</si>
  <si>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</si>
  <si>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</si>
  <si>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</si>
  <si>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</si>
  <si>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</si>
  <si>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</si>
  <si>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</si>
  <si>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</si>
  <si>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</si>
  <si>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</si>
  <si>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</si>
  <si>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</si>
  <si>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</si>
  <si>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</si>
  <si>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</si>
  <si>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</si>
  <si>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</si>
  <si>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</si>
  <si>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</si>
  <si>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</si>
  <si>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</si>
  <si>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</si>
  <si>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</si>
  <si>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</si>
  <si>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</si>
  <si>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</si>
  <si>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</si>
  <si>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</si>
  <si>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</si>
  <si>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</si>
  <si>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</si>
  <si>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</si>
  <si>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</si>
  <si>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</si>
  <si>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</si>
  <si>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</si>
  <si>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</si>
  <si>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</si>
  <si>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</si>
  <si>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</si>
  <si>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</si>
  <si>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</si>
  <si>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</si>
  <si>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</si>
  <si>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</si>
  <si>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</si>
  <si>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</si>
  <si>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</si>
  <si>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</si>
  <si>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</si>
  <si>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</si>
  <si>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</si>
  <si>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</si>
  <si>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</si>
  <si>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</si>
  <si>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</si>
  <si>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</si>
  <si>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</si>
  <si>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</si>
  <si>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</si>
  <si>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</si>
  <si>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</si>
  <si>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</si>
  <si>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</si>
  <si>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</si>
  <si>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</si>
  <si>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</si>
  <si>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</si>
  <si>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</si>
  <si>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</si>
  <si>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</si>
  <si>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</si>
  <si>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</si>
  <si>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</si>
  <si>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</si>
  <si>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</si>
  <si>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</si>
  <si>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</si>
  <si>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</si>
  <si>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</si>
  <si>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</si>
  <si>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</si>
  <si>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</si>
  <si>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</si>
  <si>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</si>
  <si>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</si>
  <si>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</si>
  <si>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</si>
  <si>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</si>
  <si>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</si>
  <si>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</si>
  <si>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</si>
  <si>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</si>
  <si>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</si>
  <si>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</si>
  <si>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</si>
  <si>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</si>
  <si>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</si>
  <si>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</si>
  <si>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</si>
  <si>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</si>
  <si>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</si>
  <si>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</si>
  <si>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</si>
  <si>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</si>
  <si>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</si>
  <si>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</si>
  <si>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</si>
  <si>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</si>
  <si>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</si>
  <si>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</si>
  <si>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</si>
  <si>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</si>
  <si>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</si>
  <si>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</si>
  <si>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</si>
  <si>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</si>
  <si>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</si>
  <si>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</si>
  <si>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</si>
  <si>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</si>
  <si>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</si>
  <si>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</si>
  <si>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</si>
  <si>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</si>
  <si>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</si>
  <si>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</si>
  <si>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</si>
  <si>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</si>
  <si>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</si>
  <si>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</si>
  <si>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</si>
  <si>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</si>
  <si>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</si>
  <si>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</si>
  <si>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</si>
  <si>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</si>
  <si>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</si>
  <si>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</si>
  <si>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</si>
  <si>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</si>
  <si>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</si>
  <si>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</si>
  <si>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</si>
  <si>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</si>
  <si>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</si>
  <si>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</si>
  <si>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</si>
  <si>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</si>
  <si>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</si>
  <si>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</si>
  <si>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</si>
  <si>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</si>
  <si>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</si>
  <si>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</si>
  <si>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</si>
  <si>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</si>
  <si>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</si>
  <si>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</si>
  <si>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</si>
  <si>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</si>
  <si>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</si>
  <si>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</si>
  <si>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</si>
  <si>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</si>
  <si>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</si>
  <si>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</si>
  <si>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</si>
  <si>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</si>
  <si>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</si>
  <si>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</si>
  <si>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</si>
  <si>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</si>
  <si>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</si>
  <si>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</si>
  <si>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</si>
  <si>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</si>
  <si>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</si>
  <si>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</si>
  <si>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</si>
  <si>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</si>
  <si>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</si>
  <si>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</si>
  <si>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</si>
  <si>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</si>
  <si>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</si>
  <si>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</si>
  <si>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</si>
  <si>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</si>
  <si>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</si>
  <si>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</si>
  <si>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</si>
  <si>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</si>
  <si>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</si>
  <si>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</si>
  <si>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</si>
  <si>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</si>
  <si>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</si>
  <si>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</si>
  <si>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</si>
  <si>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</si>
  <si>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</si>
  <si>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</si>
  <si>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</si>
  <si>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</si>
  <si>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</si>
  <si>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</si>
  <si>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</si>
  <si>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</si>
  <si>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</si>
  <si>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</si>
  <si>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</si>
  <si>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</si>
  <si>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</si>
  <si>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</si>
  <si>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</si>
  <si>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</si>
  <si>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</si>
  <si>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</si>
  <si>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</si>
  <si>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</si>
  <si>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</si>
  <si>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</si>
  <si>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</si>
  <si>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</si>
  <si>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</si>
  <si>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</si>
  <si>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</si>
  <si>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</si>
  <si>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</si>
  <si>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</si>
  <si>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</si>
  <si>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</si>
  <si>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</si>
  <si>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</si>
  <si>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</si>
  <si>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</si>
  <si>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</si>
  <si>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</si>
  <si>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</si>
  <si>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</si>
  <si>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</si>
  <si>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</si>
  <si>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</si>
  <si>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</si>
  <si>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</si>
  <si>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</si>
  <si>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</si>
  <si>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</si>
  <si>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</si>
  <si>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</si>
  <si>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</si>
  <si>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</si>
  <si>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</si>
  <si>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</si>
  <si>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</si>
  <si>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</si>
  <si>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</si>
  <si>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</si>
  <si>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</si>
  <si>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</si>
  <si>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</si>
  <si>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</si>
  <si>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</si>
  <si>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</si>
  <si>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</si>
  <si>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</si>
  <si>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</si>
  <si>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</si>
  <si>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</si>
  <si>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</si>
  <si>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</si>
  <si>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</si>
  <si>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</si>
  <si>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</si>
  <si>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</si>
  <si>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</si>
  <si>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</si>
  <si>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</si>
  <si>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</si>
  <si>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</si>
  <si>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</si>
  <si>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</si>
  <si>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</si>
  <si>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</si>
  <si>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</si>
  <si>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</si>
  <si>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</si>
  <si>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</si>
  <si>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</si>
  <si>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</si>
  <si>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</si>
  <si>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</si>
  <si>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</si>
  <si>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</si>
  <si>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</si>
  <si>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</si>
  <si>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</si>
  <si>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</si>
  <si>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</si>
  <si>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</si>
  <si>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</si>
  <si>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</si>
  <si>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</si>
  <si>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</si>
  <si>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</si>
  <si>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</si>
  <si>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</si>
  <si>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</si>
  <si>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</si>
  <si>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</si>
  <si>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</si>
  <si>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</si>
  <si>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</si>
  <si>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</si>
  <si>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</si>
  <si>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</si>
  <si>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</si>
  <si>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</si>
  <si>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</si>
  <si>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</si>
  <si>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</si>
  <si>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</si>
  <si>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</si>
  <si>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</si>
  <si>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</si>
  <si>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</si>
  <si>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</si>
  <si>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</si>
  <si>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</si>
  <si>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</si>
  <si>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</si>
  <si>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</si>
  <si>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</si>
  <si>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</si>
  <si>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</si>
  <si>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</si>
  <si>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</si>
  <si>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</si>
  <si>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</si>
  <si>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</si>
  <si>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</si>
  <si>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</si>
  <si>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</si>
  <si>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</si>
  <si>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</si>
  <si>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</si>
  <si>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</si>
  <si>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</si>
  <si>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</si>
  <si>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</si>
  <si>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</si>
  <si>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</si>
  <si>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</si>
  <si>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</si>
  <si>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</si>
  <si>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</si>
  <si>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</si>
  <si>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</si>
  <si>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</si>
  <si>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</si>
  <si>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</si>
  <si>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</si>
  <si>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</si>
  <si>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</si>
  <si>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</si>
  <si>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</si>
  <si>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</si>
  <si>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</si>
  <si>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</si>
  <si>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</si>
  <si>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</si>
  <si>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</si>
  <si>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</si>
  <si>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</si>
  <si>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</si>
  <si>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</si>
  <si>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</si>
  <si>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</si>
  <si>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</si>
  <si>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</si>
  <si>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</si>
  <si>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</si>
  <si>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</si>
  <si>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</si>
  <si>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</si>
  <si>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</si>
  <si>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</si>
  <si>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</si>
  <si>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</si>
  <si>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</si>
  <si>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</si>
  <si>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</si>
  <si>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</si>
  <si>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</si>
  <si>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</si>
  <si>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</si>
  <si>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</si>
  <si>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</si>
  <si>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</si>
  <si>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</si>
  <si>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</si>
  <si>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</si>
  <si>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</si>
  <si>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</si>
  <si>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</si>
  <si>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</si>
  <si>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</si>
  <si>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</si>
  <si>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</si>
  <si>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</si>
  <si>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</si>
  <si>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</si>
  <si>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</si>
  <si>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</si>
  <si>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</si>
  <si>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</si>
  <si>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</si>
  <si>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</si>
  <si>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</si>
  <si>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</si>
  <si>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</si>
  <si>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</si>
  <si>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</si>
  <si>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</si>
  <si>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</si>
  <si>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</si>
  <si>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</si>
  <si>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</si>
  <si>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</si>
  <si>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</si>
  <si>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</si>
  <si>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</si>
  <si>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</si>
  <si>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</si>
  <si>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</si>
  <si>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</si>
  <si>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</si>
  <si>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</si>
  <si>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</si>
  <si>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</si>
  <si>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</si>
  <si>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</si>
  <si>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</si>
  <si>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</si>
  <si>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</si>
  <si>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</si>
  <si>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</si>
  <si>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</si>
  <si>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</si>
  <si>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</si>
  <si>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</si>
  <si>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</si>
  <si>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</si>
  <si>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</si>
  <si>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</si>
  <si>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</si>
  <si>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</si>
  <si>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</si>
  <si>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</si>
  <si>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</si>
  <si>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</si>
  <si>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</si>
  <si>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</si>
  <si>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</si>
  <si>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</si>
  <si>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</si>
  <si>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</si>
  <si>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</si>
  <si>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</si>
  <si>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</si>
  <si>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</si>
  <si>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</si>
  <si>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</si>
  <si>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</si>
  <si>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</si>
  <si>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</si>
  <si>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</si>
  <si>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</si>
  <si>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</si>
  <si>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</si>
  <si>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</si>
  <si>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</si>
  <si>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</si>
  <si>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</si>
  <si>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</si>
  <si>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</si>
  <si>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</si>
  <si>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</si>
  <si>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</si>
  <si>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</si>
  <si>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</si>
  <si>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</si>
  <si>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</si>
  <si>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</si>
  <si>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</si>
  <si>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</si>
  <si>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</si>
  <si>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</si>
  <si>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</si>
  <si>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</si>
  <si>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</si>
  <si>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</si>
  <si>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</si>
  <si>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</si>
  <si>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</si>
  <si>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</si>
  <si>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</si>
  <si>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</si>
  <si>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</si>
  <si>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</si>
  <si>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</si>
  <si>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</si>
  <si>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</si>
  <si>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</si>
  <si>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</si>
  <si>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</si>
  <si>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</si>
  <si>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</si>
  <si>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</si>
  <si>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</si>
  <si>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</si>
  <si>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</si>
  <si>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</si>
  <si>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</si>
  <si>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</si>
  <si>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</si>
  <si>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</si>
  <si>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</si>
  <si>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</si>
  <si>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</si>
  <si>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</si>
  <si>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</si>
  <si>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</si>
  <si>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</si>
  <si>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</si>
  <si>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</si>
  <si>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</si>
  <si>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</si>
  <si>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</si>
  <si>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</si>
  <si>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</si>
  <si>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</si>
  <si>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</si>
  <si>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</si>
  <si>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</si>
  <si>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</si>
  <si>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</si>
  <si>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</si>
  <si>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</si>
  <si>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</si>
  <si>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</si>
  <si>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</si>
  <si>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</si>
  <si>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</si>
  <si>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</si>
  <si>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</si>
  <si>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</si>
  <si>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</si>
  <si>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</si>
  <si>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</si>
  <si>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</si>
  <si>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</si>
  <si>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</si>
  <si>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</si>
  <si>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</si>
  <si>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</si>
  <si>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</si>
  <si>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</si>
  <si>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</si>
  <si>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</si>
  <si>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</si>
  <si>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</si>
  <si>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</si>
  <si>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</si>
  <si>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</si>
  <si>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</si>
  <si>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</si>
  <si>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</si>
  <si>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</si>
  <si>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</si>
  <si>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</si>
  <si>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</si>
  <si>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</si>
  <si>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</si>
  <si>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</si>
  <si>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</si>
  <si>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</si>
  <si>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</si>
  <si>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</si>
  <si>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</si>
  <si>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</si>
  <si>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</si>
  <si>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</si>
  <si>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</si>
  <si>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</si>
  <si>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</si>
  <si>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</si>
  <si>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</si>
  <si>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</si>
  <si>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</si>
  <si>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</si>
  <si>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</si>
  <si>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</si>
  <si>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</si>
  <si>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</si>
  <si>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</si>
  <si>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</si>
  <si>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</si>
  <si>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</si>
  <si>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</si>
  <si>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</si>
  <si>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</si>
  <si>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</si>
  <si>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</si>
  <si>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</si>
  <si>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</si>
  <si>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</si>
  <si>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</si>
  <si>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</si>
  <si>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</si>
  <si>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</si>
  <si>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</si>
  <si>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</si>
  <si>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</si>
  <si>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</si>
  <si>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</si>
  <si>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</si>
  <si>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</si>
  <si>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</si>
  <si>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</si>
  <si>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</si>
  <si>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</si>
  <si>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</si>
  <si>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</si>
  <si>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</si>
  <si>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</si>
  <si>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</si>
  <si>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</si>
  <si>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</si>
  <si>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</si>
  <si>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</si>
  <si>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</si>
  <si>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</si>
  <si>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</si>
  <si>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</si>
  <si>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</si>
  <si>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</si>
  <si>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</si>
  <si>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</si>
  <si>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</si>
  <si>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</si>
  <si>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</si>
  <si>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</si>
  <si>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</si>
  <si>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</si>
  <si>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</si>
  <si>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</si>
  <si>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</si>
  <si>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</si>
  <si>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</si>
  <si>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</si>
  <si>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</si>
  <si>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</si>
  <si>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</si>
  <si>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</si>
  <si>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</si>
  <si>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</si>
  <si>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</si>
  <si>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</si>
  <si>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</si>
  <si>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</si>
  <si>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</si>
  <si>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</si>
  <si>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</si>
  <si>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</si>
  <si>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</si>
  <si>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</si>
  <si>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</si>
  <si>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</si>
  <si>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</si>
  <si>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</si>
  <si>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</si>
  <si>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</si>
  <si>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</si>
  <si>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</si>
  <si>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</si>
  <si>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</si>
  <si>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</si>
  <si>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</si>
  <si>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</si>
  <si>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</si>
  <si>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</si>
  <si>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</si>
  <si>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</si>
  <si>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</si>
  <si>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</si>
  <si>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</si>
  <si>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</si>
  <si>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</si>
  <si>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</si>
  <si>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</si>
  <si>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</si>
  <si>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</si>
  <si>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</si>
  <si>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</si>
  <si>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</si>
  <si>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</si>
  <si>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</si>
  <si>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</si>
  <si>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</si>
  <si>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</si>
  <si>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</si>
  <si>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</si>
  <si>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</si>
  <si>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</si>
  <si>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</si>
  <si>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</si>
  <si>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</si>
  <si>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</si>
  <si>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</si>
  <si>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</si>
  <si>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</si>
  <si>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</si>
  <si>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</si>
  <si>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</si>
  <si>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</si>
  <si>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</si>
  <si>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</si>
  <si>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</si>
  <si>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</si>
  <si>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</si>
  <si>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</si>
  <si>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</si>
  <si>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</si>
  <si>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</si>
  <si>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</si>
  <si>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</si>
  <si>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</si>
  <si>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</si>
  <si>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</si>
  <si>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</si>
  <si>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</si>
  <si>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</si>
  <si>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</si>
  <si>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</si>
  <si>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</si>
  <si>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</si>
  <si>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</si>
  <si>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</si>
  <si>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</si>
  <si>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</si>
  <si>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</si>
  <si>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</si>
  <si>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</si>
  <si>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</si>
  <si>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</si>
  <si>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</si>
  <si>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</si>
  <si>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</si>
  <si>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</si>
  <si>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</si>
  <si>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</si>
  <si>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</si>
  <si>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</si>
  <si>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</si>
  <si>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</si>
  <si>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</si>
  <si>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</si>
  <si>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</si>
  <si>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</si>
  <si>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</si>
  <si>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</si>
  <si>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</si>
  <si>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</si>
  <si>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</si>
  <si>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</si>
  <si>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</si>
  <si>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</si>
  <si>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</si>
  <si>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</si>
  <si>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</si>
  <si>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</si>
  <si>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</si>
  <si>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</si>
  <si>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</si>
  <si>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</si>
  <si>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</si>
  <si>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</si>
  <si>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</si>
  <si>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</si>
  <si>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</si>
  <si>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</si>
  <si>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</si>
  <si>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</si>
  <si>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</si>
  <si>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</si>
  <si>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</si>
  <si>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</si>
  <si>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</si>
  <si>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</si>
  <si>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</si>
  <si>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</si>
  <si>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</si>
  <si>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</si>
  <si>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</si>
  <si>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</si>
  <si>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</si>
  <si>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</si>
  <si>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</si>
  <si>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</si>
  <si>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</si>
  <si>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</si>
  <si>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</si>
  <si>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</si>
  <si>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</si>
  <si>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</si>
  <si>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</si>
  <si>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</si>
  <si>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</si>
  <si>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</si>
  <si>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</si>
  <si>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</si>
  <si>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</si>
  <si>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</si>
  <si>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</si>
  <si>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</si>
  <si>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</si>
  <si>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</si>
  <si>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</si>
  <si>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</si>
  <si>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</si>
  <si>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</si>
  <si>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</si>
  <si>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</si>
  <si>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</si>
  <si>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</si>
  <si>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</si>
  <si>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</si>
  <si>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</si>
  <si>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</si>
  <si>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</si>
  <si>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</si>
  <si>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</si>
  <si>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</si>
  <si>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</si>
  <si>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</si>
  <si>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</si>
  <si>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</si>
  <si>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</si>
  <si>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</si>
  <si>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</si>
  <si>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</si>
  <si>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</si>
  <si>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</si>
  <si>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</si>
  <si>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</si>
  <si>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</si>
  <si>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</si>
  <si>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</si>
  <si>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</si>
  <si>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</si>
  <si>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</si>
  <si>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</si>
  <si>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</si>
  <si>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</si>
  <si>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</si>
  <si>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</si>
  <si>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</si>
  <si>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</si>
  <si>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</si>
  <si>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</si>
  <si>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</si>
  <si>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</si>
  <si>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</si>
  <si>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</si>
  <si>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</si>
  <si>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</si>
  <si>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</si>
  <si>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</si>
  <si>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</si>
  <si>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</si>
  <si>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</si>
  <si>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</si>
  <si>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</si>
  <si>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</si>
  <si>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</si>
  <si>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</si>
  <si>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</si>
  <si>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</si>
  <si>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</si>
  <si>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</si>
  <si>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</si>
  <si>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</si>
  <si>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</si>
  <si>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</si>
  <si>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</si>
  <si>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</si>
  <si>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</si>
  <si>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</si>
  <si>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</si>
  <si>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</si>
  <si>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</si>
  <si>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</si>
  <si>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</si>
  <si>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</si>
  <si>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</si>
  <si>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</si>
  <si>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</si>
  <si>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</si>
  <si>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</si>
  <si>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</si>
  <si>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</si>
  <si>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</si>
  <si>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</si>
  <si>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</si>
  <si>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</si>
  <si>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</si>
  <si>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</si>
  <si>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</si>
  <si>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</si>
  <si>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</si>
  <si>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</si>
  <si>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</si>
  <si>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</si>
  <si>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</si>
  <si>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</si>
  <si>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</si>
  <si>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</si>
  <si>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</si>
  <si>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</si>
  <si>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</si>
  <si>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</si>
  <si>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</si>
  <si>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</si>
  <si>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</si>
  <si>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</si>
  <si>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</si>
  <si>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</si>
  <si>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</si>
  <si>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</si>
  <si>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</si>
  <si>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</si>
  <si>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</si>
  <si>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</si>
  <si>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</si>
  <si>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</si>
  <si>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</si>
  <si>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</si>
  <si>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</si>
  <si>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</si>
  <si>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</si>
  <si>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</si>
  <si>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</si>
  <si>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</si>
  <si>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</si>
  <si>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</si>
  <si>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</si>
  <si>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</si>
  <si>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</si>
  <si>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</si>
  <si>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</si>
  <si>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</si>
  <si>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</si>
  <si>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</si>
  <si>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</si>
  <si>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</si>
  <si>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</si>
  <si>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</si>
  <si>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</si>
  <si>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</si>
  <si>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</si>
  <si>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</si>
  <si>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</si>
  <si>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</si>
  <si>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</si>
  <si>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</si>
  <si>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</si>
  <si>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</si>
  <si>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</si>
  <si>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</si>
  <si>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</si>
  <si>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</si>
  <si>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</si>
  <si>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</si>
  <si>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</si>
  <si>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</si>
  <si>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</si>
  <si>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</si>
  <si>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</si>
  <si>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</si>
  <si>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</si>
  <si>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</si>
  <si>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</si>
  <si>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</si>
  <si>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</si>
  <si>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</si>
  <si>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</si>
  <si>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</si>
  <si>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</si>
  <si>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</si>
  <si>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</si>
  <si>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</si>
  <si>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</si>
  <si>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</si>
  <si>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</si>
  <si>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</si>
  <si>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</si>
  <si>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</si>
  <si>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</si>
  <si>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</si>
  <si>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</si>
  <si>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</si>
  <si>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</si>
  <si>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</si>
  <si>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</si>
  <si>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</si>
  <si>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</si>
  <si>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</si>
  <si>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</si>
  <si>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</si>
  <si>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</si>
  <si>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</si>
  <si>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</si>
  <si>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</si>
  <si>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</si>
  <si>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</si>
  <si>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</si>
  <si>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</si>
  <si>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</si>
  <si>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</si>
  <si>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</si>
  <si>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</si>
  <si>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</si>
  <si>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</si>
  <si>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</si>
  <si>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</si>
  <si>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</si>
  <si>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</si>
  <si>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</si>
  <si>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</si>
  <si>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</si>
  <si>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</si>
  <si>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</si>
  <si>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</si>
  <si>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</si>
  <si>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</si>
  <si>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</si>
  <si>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</si>
  <si>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</si>
  <si>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</si>
  <si>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</si>
  <si>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</si>
  <si>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</si>
  <si>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</si>
  <si>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</si>
  <si>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</si>
  <si>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</si>
  <si>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</si>
  <si>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</si>
  <si>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</si>
  <si>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</si>
  <si>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</si>
  <si>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</si>
  <si>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</si>
  <si>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</si>
  <si>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</si>
  <si>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</si>
  <si>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</si>
  <si>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</si>
  <si>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</si>
  <si>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</si>
  <si>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</si>
  <si>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</si>
  <si>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</si>
  <si>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</si>
  <si>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</si>
  <si>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</si>
  <si>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</si>
  <si>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</si>
  <si>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</si>
  <si>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</si>
  <si>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</si>
  <si>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</si>
  <si>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</si>
  <si>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</si>
  <si>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</si>
  <si>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</si>
  <si>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</si>
  <si>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</si>
  <si>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</si>
  <si>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</si>
  <si>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</si>
  <si>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</si>
  <si>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</si>
  <si>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</si>
  <si>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</si>
  <si>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</si>
  <si>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</si>
  <si>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</si>
  <si>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</si>
  <si>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</si>
  <si>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</si>
  <si>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</si>
  <si>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</si>
  <si>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</si>
  <si>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</si>
  <si>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</si>
  <si>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</si>
  <si>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</si>
  <si>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</si>
  <si>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</si>
  <si>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</si>
  <si>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</si>
  <si>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</si>
  <si>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</si>
  <si>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</si>
  <si>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</si>
  <si>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</si>
  <si>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</si>
  <si>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</si>
  <si>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</si>
  <si>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</si>
  <si>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</si>
  <si>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</si>
  <si>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</si>
  <si>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</si>
  <si>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</si>
  <si>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</si>
  <si>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</si>
  <si>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</si>
  <si>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</si>
  <si>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</si>
  <si>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</si>
  <si>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</si>
  <si>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</si>
  <si>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</si>
  <si>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</si>
  <si>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</si>
  <si>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</si>
  <si>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</si>
  <si>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</si>
  <si>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</si>
  <si>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</si>
  <si>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</si>
  <si>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</si>
  <si>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</si>
  <si>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</si>
  <si>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</si>
  <si>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</si>
  <si>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</si>
  <si>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</si>
  <si>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</si>
  <si>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</si>
  <si>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</si>
  <si>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</si>
  <si>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</si>
  <si>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</si>
  <si>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</si>
  <si>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</si>
  <si>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</si>
  <si>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</si>
  <si>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</si>
  <si>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</si>
  <si>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</si>
  <si>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</si>
  <si>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</si>
  <si>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</si>
  <si>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</si>
  <si>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</si>
  <si>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</si>
  <si>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</si>
  <si>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</si>
  <si>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</si>
  <si>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</si>
  <si>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</si>
  <si>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</si>
  <si>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</si>
  <si>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</si>
  <si>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</si>
  <si>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</si>
  <si>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</si>
  <si>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</si>
  <si>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</si>
  <si>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</si>
  <si>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</si>
  <si>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</si>
  <si>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</si>
  <si>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</si>
  <si>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</si>
  <si>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</si>
  <si>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</si>
  <si>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</si>
  <si>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</si>
  <si>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</si>
  <si>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</si>
  <si>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</si>
  <si>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</si>
  <si>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</si>
  <si>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</si>
  <si>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</si>
  <si>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</si>
  <si>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</si>
  <si>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</si>
  <si>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</si>
  <si>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</si>
  <si>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</si>
  <si>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</si>
  <si>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</si>
  <si>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</si>
  <si>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</si>
  <si>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</si>
  <si>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</si>
  <si>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</si>
  <si>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</si>
  <si>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</si>
  <si>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</si>
  <si>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</si>
  <si>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</si>
  <si>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</si>
  <si>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</si>
  <si>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</si>
  <si>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</si>
  <si>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</si>
  <si>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</si>
  <si>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</si>
  <si>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</si>
  <si>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</si>
  <si>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</si>
  <si>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</si>
  <si>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</si>
  <si>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</si>
  <si>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</si>
  <si>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</si>
  <si>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</si>
  <si>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</si>
  <si>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</si>
  <si>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</si>
  <si>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</si>
  <si>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</si>
  <si>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</si>
  <si>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</si>
  <si>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</si>
  <si>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</si>
  <si>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</si>
  <si>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</si>
  <si>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</si>
  <si>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</si>
  <si>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</si>
  <si>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</si>
  <si>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</si>
  <si>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</si>
  <si>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</si>
  <si>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</si>
  <si>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</si>
  <si>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</si>
  <si>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</si>
  <si>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</si>
  <si>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</si>
  <si>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</si>
  <si>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</si>
  <si>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</si>
  <si>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</si>
  <si>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</si>
  <si>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</si>
  <si>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</si>
  <si>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</si>
  <si>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</si>
  <si>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</si>
  <si>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</si>
  <si>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</si>
  <si>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</si>
  <si>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</si>
  <si>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</si>
  <si>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</si>
  <si>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</si>
  <si>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</si>
  <si>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</si>
  <si>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</si>
  <si>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</si>
  <si>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</si>
  <si>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</si>
  <si>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</si>
  <si>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</si>
  <si>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</si>
  <si>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</si>
  <si>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</si>
  <si>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</si>
  <si>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</si>
  <si>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</si>
  <si>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</si>
  <si>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</si>
  <si>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</si>
  <si>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</si>
  <si>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</si>
  <si>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</si>
  <si>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</si>
  <si>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</si>
  <si>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</si>
  <si>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</si>
  <si>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</si>
  <si>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</si>
  <si>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</si>
  <si>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</si>
  <si>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</si>
  <si>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</si>
  <si>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</si>
  <si>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</si>
  <si>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</si>
  <si>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</si>
  <si>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</si>
  <si>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</si>
  <si>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</si>
  <si>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</si>
  <si>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</si>
  <si>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</si>
  <si>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</si>
  <si>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</si>
  <si>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</si>
  <si>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</si>
  <si>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</si>
  <si>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</si>
  <si>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</si>
  <si>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</si>
  <si>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</si>
  <si>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</si>
  <si>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</si>
  <si>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</si>
  <si>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</si>
  <si>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</si>
  <si>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</si>
  <si>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</si>
  <si>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</si>
  <si>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</si>
  <si>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</si>
  <si>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</si>
  <si>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</si>
  <si>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</si>
  <si>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</si>
  <si>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</si>
  <si>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</si>
  <si>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</si>
  <si>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</si>
  <si>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</si>
  <si>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</si>
  <si>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</si>
  <si>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</si>
  <si>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</si>
  <si>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</si>
  <si>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</si>
  <si>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</si>
  <si>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</si>
  <si>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</si>
  <si>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</si>
  <si>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</si>
  <si>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</si>
  <si>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</si>
  <si>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</si>
  <si>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</si>
  <si>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</si>
  <si>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</si>
  <si>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</si>
  <si>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</si>
  <si>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</si>
  <si>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</si>
  <si>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</si>
  <si>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</si>
  <si>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</si>
  <si>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</si>
  <si>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</si>
  <si>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</si>
  <si>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</si>
  <si>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</si>
  <si>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</si>
  <si>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</si>
  <si>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</si>
  <si>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</si>
  <si>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</si>
  <si>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</si>
  <si>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</si>
  <si>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</si>
  <si>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</si>
  <si>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</si>
  <si>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</si>
  <si>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</si>
  <si>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</si>
  <si>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</si>
  <si>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</si>
  <si>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</si>
  <si>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</si>
  <si>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</si>
  <si>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</si>
  <si>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</si>
  <si>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</si>
  <si>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</si>
  <si>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</si>
  <si>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</si>
  <si>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</si>
  <si>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</si>
  <si>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</si>
  <si>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</si>
  <si>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</si>
  <si>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</si>
  <si>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</si>
  <si>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</si>
  <si>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</si>
  <si>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</si>
  <si>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</si>
  <si>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</si>
  <si>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</si>
  <si>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</si>
  <si>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</si>
  <si>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</si>
  <si>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</si>
  <si>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</si>
  <si>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</si>
  <si>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</si>
  <si>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</si>
  <si>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</si>
  <si>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</si>
  <si>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</si>
  <si>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</si>
  <si>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</si>
  <si>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</si>
  <si>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</si>
  <si>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</si>
  <si>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</si>
  <si>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</si>
  <si>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</si>
  <si>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</si>
  <si>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</si>
  <si>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</si>
  <si>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</si>
  <si>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</si>
  <si>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</si>
  <si>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</si>
  <si>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</si>
  <si>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</si>
  <si>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</si>
  <si>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</si>
  <si>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</si>
  <si>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</si>
  <si>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</si>
  <si>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</si>
  <si>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</si>
  <si>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</si>
  <si>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</si>
  <si>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</si>
  <si>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</si>
  <si>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</si>
  <si>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</si>
  <si>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</si>
  <si>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</si>
  <si>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</si>
  <si>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</si>
  <si>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</si>
  <si>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</si>
  <si>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</si>
  <si>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</si>
  <si>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</si>
  <si>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</si>
  <si>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</si>
  <si>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</si>
  <si>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</si>
  <si>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</si>
  <si>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</si>
  <si>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</si>
  <si>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</si>
  <si>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</si>
  <si>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</si>
  <si>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</si>
  <si>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</si>
  <si>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</si>
  <si>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</si>
  <si>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</si>
  <si>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</si>
  <si>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</si>
  <si>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</si>
  <si>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</si>
  <si>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</si>
  <si>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</si>
  <si>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</si>
  <si>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</si>
  <si>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</si>
  <si>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</si>
  <si>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</si>
  <si>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</si>
  <si>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</si>
  <si>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</si>
  <si>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</si>
  <si>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</si>
  <si>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</si>
  <si>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</si>
  <si>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</si>
  <si>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</si>
  <si>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</si>
  <si>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</si>
  <si>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</si>
  <si>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</si>
  <si>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</si>
  <si>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</si>
  <si>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</si>
  <si>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</si>
  <si>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</si>
  <si>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</si>
  <si>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</si>
  <si>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</si>
  <si>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</si>
  <si>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</si>
  <si>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</si>
  <si>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</si>
  <si>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</si>
  <si>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</si>
  <si>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</si>
  <si>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</si>
  <si>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</si>
  <si>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</si>
  <si>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</si>
  <si>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</si>
  <si>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</si>
  <si>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</si>
  <si>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</si>
  <si>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</si>
  <si>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</si>
  <si>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</si>
  <si>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</si>
  <si>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</si>
  <si>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</si>
  <si>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</si>
  <si>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</si>
  <si>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</si>
  <si>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</si>
  <si>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</si>
  <si>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</si>
  <si>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</si>
  <si>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</si>
  <si>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</si>
  <si>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</si>
  <si>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</si>
  <si>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</si>
  <si>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</si>
  <si>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</si>
  <si>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</si>
  <si>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</si>
  <si>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</si>
  <si>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</si>
  <si>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</si>
  <si>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</si>
  <si>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</si>
  <si>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</si>
  <si>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</si>
  <si>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</si>
  <si>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</si>
  <si>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</si>
  <si>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</si>
  <si>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</si>
  <si>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</si>
  <si>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</si>
  <si>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</si>
  <si>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</si>
  <si>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</si>
  <si>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</si>
  <si>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</si>
  <si>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</si>
  <si>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</si>
  <si>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</si>
  <si>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</si>
  <si>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</si>
  <si>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</si>
  <si>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</si>
  <si>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</si>
  <si>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</si>
  <si>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</si>
  <si>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</si>
  <si>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</si>
  <si>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</si>
  <si>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</si>
  <si>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</si>
  <si>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</si>
  <si>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</si>
  <si>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</si>
  <si>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</si>
  <si>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</si>
  <si>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</si>
  <si>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</si>
  <si>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</si>
  <si>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</si>
  <si>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</si>
  <si>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</si>
  <si>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</si>
  <si>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</si>
  <si>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</si>
  <si>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</si>
  <si>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</si>
  <si>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</si>
  <si>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</si>
  <si>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</si>
  <si>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</si>
  <si>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</si>
  <si>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</si>
  <si>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</si>
  <si>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</si>
  <si>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</si>
  <si>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</si>
  <si>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</si>
  <si>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</si>
  <si>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</si>
  <si>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</si>
  <si>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</si>
  <si>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</si>
  <si>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</si>
  <si>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</si>
  <si>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</si>
  <si>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</si>
  <si>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</si>
  <si>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</si>
  <si>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</si>
  <si>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</si>
  <si>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</si>
  <si>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</si>
  <si>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</si>
  <si>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</si>
  <si>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</si>
  <si>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</si>
  <si>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</si>
  <si>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</si>
  <si>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</si>
  <si>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</si>
  <si>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</si>
  <si>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</si>
  <si>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</si>
  <si>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</si>
  <si>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</si>
  <si>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</si>
  <si>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</si>
  <si>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</si>
  <si>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</si>
  <si>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</si>
  <si>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</si>
  <si>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</si>
  <si>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</si>
  <si>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</si>
  <si>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</si>
  <si>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</si>
  <si>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</si>
  <si>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</si>
  <si>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</si>
  <si>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</si>
  <si>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</si>
  <si>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</si>
  <si>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</si>
  <si>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</si>
  <si>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</si>
  <si>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</si>
  <si>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</si>
  <si>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</si>
  <si>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</si>
  <si>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</si>
  <si>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</si>
  <si>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</si>
  <si>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</si>
  <si>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</si>
  <si>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</si>
  <si>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</si>
  <si>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</si>
  <si>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</si>
  <si>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</si>
  <si>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</si>
  <si>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</si>
  <si>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</si>
  <si>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</si>
  <si>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</si>
  <si>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</si>
  <si>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</si>
  <si>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</si>
  <si>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</si>
  <si>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</si>
  <si>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</si>
  <si>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</si>
  <si>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</si>
  <si>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</si>
  <si>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</si>
  <si>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</si>
  <si>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</si>
  <si>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</si>
  <si>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</si>
  <si>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</si>
  <si>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</si>
  <si>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</si>
  <si>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</si>
  <si>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</si>
  <si>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</si>
  <si>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</si>
  <si>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</si>
  <si>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</si>
  <si>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</si>
  <si>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</si>
  <si>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</si>
  <si>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</si>
  <si>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</si>
  <si>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</si>
  <si>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</si>
  <si>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</si>
  <si>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</si>
  <si>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</si>
  <si>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</si>
  <si>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</si>
  <si>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</si>
  <si>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</si>
  <si>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</si>
  <si>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</si>
  <si>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</si>
  <si>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</si>
  <si>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</si>
  <si>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</si>
  <si>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</si>
  <si>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</si>
  <si>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</si>
  <si>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</si>
  <si>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</si>
  <si>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</si>
  <si>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</si>
  <si>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</si>
  <si>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</si>
  <si>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</si>
  <si>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</si>
  <si>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</si>
  <si>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</si>
  <si>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</si>
  <si>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</si>
  <si>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</si>
  <si>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</si>
  <si>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</si>
  <si>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</si>
  <si>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</si>
  <si>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</si>
  <si>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</si>
  <si>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</si>
  <si>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</si>
  <si>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</si>
  <si>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</si>
  <si>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</si>
  <si>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</si>
  <si>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</si>
  <si>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</si>
  <si>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</si>
  <si>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</si>
  <si>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</si>
  <si>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</si>
  <si>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</si>
  <si>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</si>
  <si>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</si>
  <si>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</si>
  <si>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</si>
  <si>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</si>
  <si>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</si>
  <si>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</si>
  <si>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</si>
  <si>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</si>
  <si>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</si>
  <si>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</si>
  <si>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</si>
  <si>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</si>
  <si>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</si>
  <si>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</si>
  <si>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</si>
  <si>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</si>
  <si>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</si>
  <si>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</si>
  <si>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</si>
  <si>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</si>
  <si>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</si>
  <si>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</si>
  <si>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</si>
  <si>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</si>
  <si>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</si>
  <si>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</si>
  <si>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</si>
  <si>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</si>
  <si>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</si>
  <si>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</si>
  <si>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</si>
  <si>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</si>
  <si>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</si>
  <si>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</si>
  <si>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</si>
  <si>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</si>
  <si>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</si>
  <si>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</si>
  <si>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</si>
  <si>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</si>
  <si>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</si>
  <si>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</si>
  <si>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</si>
  <si>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</si>
  <si>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</si>
  <si>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</si>
  <si>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</si>
  <si>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</si>
  <si>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</si>
  <si>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</si>
  <si>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</si>
  <si>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</si>
  <si>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</si>
  <si>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</si>
  <si>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</si>
  <si>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</si>
  <si>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</si>
  <si>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</si>
  <si>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</si>
  <si>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</si>
  <si>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</si>
  <si>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</si>
  <si>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</si>
  <si>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</si>
  <si>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</si>
  <si>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</si>
  <si>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</si>
  <si>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</si>
  <si>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</si>
  <si>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</si>
  <si>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</si>
  <si>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</si>
  <si>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</si>
  <si>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</si>
  <si>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</si>
  <si>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</si>
  <si>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</si>
  <si>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</si>
  <si>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</si>
  <si>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</si>
  <si>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</si>
  <si>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</si>
  <si>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</si>
  <si>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</si>
  <si>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</si>
  <si>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</si>
  <si>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</si>
  <si>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</si>
  <si>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</si>
  <si>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</si>
  <si>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</si>
  <si>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</si>
  <si>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</si>
  <si>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</si>
  <si>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</si>
  <si>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</si>
  <si>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</si>
  <si>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</si>
  <si>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</si>
  <si>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</si>
  <si>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</si>
  <si>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</si>
  <si>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</si>
  <si>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</si>
  <si>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</si>
  <si>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</si>
  <si>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</si>
  <si>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</si>
  <si>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</si>
  <si>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</si>
  <si>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</si>
  <si>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</si>
  <si>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</si>
  <si>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</si>
  <si>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</si>
  <si>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</si>
  <si>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</si>
  <si>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</si>
  <si>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</si>
  <si>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</si>
  <si>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</si>
  <si>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</si>
  <si>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</si>
  <si>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</si>
  <si>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</si>
  <si>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</si>
  <si>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</si>
  <si>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</si>
  <si>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</si>
  <si>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</si>
  <si>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</si>
  <si>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</si>
  <si>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</si>
  <si>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</si>
  <si>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</si>
  <si>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</si>
  <si>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</si>
  <si>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</si>
  <si>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</si>
  <si>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</si>
  <si>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</si>
  <si>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</si>
  <si>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</si>
  <si>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</si>
  <si>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</si>
  <si>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</si>
  <si>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</si>
  <si>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</si>
  <si>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</si>
  <si>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</si>
  <si>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</si>
  <si>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</si>
  <si>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</si>
  <si>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</si>
  <si>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</si>
  <si>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</si>
  <si>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</si>
  <si>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</si>
  <si>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</si>
  <si>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</si>
  <si>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</si>
  <si>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</si>
  <si>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</si>
  <si>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</si>
  <si>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</si>
  <si>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</si>
  <si>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</si>
  <si>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</si>
  <si>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</si>
  <si>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</si>
  <si>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</si>
  <si>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</si>
  <si>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</si>
  <si>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</si>
  <si>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</si>
  <si>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</si>
  <si>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</si>
  <si>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</si>
  <si>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</si>
  <si>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</si>
  <si>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</si>
  <si>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</si>
  <si>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</si>
  <si>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</si>
  <si>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</si>
  <si>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</si>
  <si>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</si>
  <si>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</si>
  <si>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</si>
  <si>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</si>
  <si>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</si>
  <si>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</si>
  <si>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</si>
  <si>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</si>
  <si>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</si>
  <si>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</si>
  <si>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</si>
  <si>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</si>
  <si>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</si>
  <si>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</si>
  <si>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</si>
  <si>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</si>
  <si>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</si>
  <si>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</si>
  <si>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</si>
  <si>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</si>
  <si>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</si>
  <si>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</si>
  <si>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</si>
  <si>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</si>
  <si>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</si>
  <si>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</si>
  <si>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</si>
  <si>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</si>
  <si>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</si>
  <si>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</si>
  <si>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</si>
  <si>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</si>
  <si>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</si>
  <si>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</si>
  <si>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</si>
  <si>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</si>
  <si>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</si>
  <si>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</si>
  <si>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</si>
  <si>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</si>
  <si>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</si>
  <si>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</si>
  <si>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</si>
  <si>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</si>
  <si>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</si>
  <si>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</si>
  <si>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</si>
  <si>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</si>
  <si>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</si>
  <si>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</si>
  <si>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</si>
  <si>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</si>
  <si>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</si>
  <si>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</si>
  <si>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</si>
  <si>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</si>
  <si>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</si>
  <si>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</si>
  <si>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</si>
  <si>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</si>
  <si>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</si>
  <si>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</si>
  <si>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</si>
  <si>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</si>
  <si>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</si>
  <si>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</si>
  <si>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</si>
  <si>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</si>
  <si>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</si>
  <si>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</si>
  <si>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</si>
  <si>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</si>
  <si>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</si>
  <si>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</si>
  <si>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</si>
  <si>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</si>
  <si>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</si>
  <si>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</si>
  <si>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</si>
  <si>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</si>
  <si>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</si>
  <si>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</si>
  <si>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</si>
  <si>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</si>
  <si>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</si>
  <si>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</si>
  <si>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</si>
  <si>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</si>
  <si>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</si>
  <si>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</si>
  <si>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</si>
  <si>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</si>
  <si>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</si>
  <si>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</si>
  <si>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</si>
  <si>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</si>
  <si>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</si>
  <si>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</si>
  <si>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</si>
  <si>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</si>
  <si>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</si>
  <si>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</si>
  <si>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</si>
  <si>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</si>
  <si>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</si>
  <si>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</si>
  <si>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</si>
  <si>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</si>
  <si>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</si>
  <si>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</si>
  <si>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</si>
  <si>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</si>
  <si>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</si>
  <si>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</si>
  <si>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</si>
  <si>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</si>
  <si>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</si>
  <si>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</si>
  <si>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</si>
  <si>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</si>
  <si>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</si>
  <si>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</si>
  <si>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</si>
  <si>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</si>
  <si>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</si>
  <si>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</si>
  <si>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</si>
  <si>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</si>
  <si>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</si>
  <si>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</si>
  <si>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</si>
  <si>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</si>
  <si>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</si>
  <si>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</si>
  <si>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</si>
  <si>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</si>
  <si>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</si>
  <si>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</si>
  <si>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</si>
  <si>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</si>
  <si>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</si>
  <si>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</si>
  <si>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</si>
  <si>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</si>
  <si>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</si>
  <si>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</si>
  <si>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</si>
  <si>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</si>
  <si>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</si>
  <si>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</si>
  <si>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</si>
  <si>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</si>
  <si>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</si>
  <si>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</si>
  <si>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</si>
  <si>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</si>
  <si>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</si>
  <si>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</si>
  <si>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</si>
  <si>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</si>
  <si>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</si>
  <si>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</si>
  <si>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</si>
  <si>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</si>
  <si>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</si>
  <si>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</si>
  <si>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</si>
  <si>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</si>
  <si>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</si>
  <si>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</si>
  <si>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</si>
  <si>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</si>
  <si>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</si>
  <si>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</si>
  <si>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</si>
  <si>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</si>
  <si>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</si>
  <si>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</si>
  <si>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</si>
  <si>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</si>
  <si>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</si>
  <si>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</si>
  <si>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</si>
  <si>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</si>
  <si>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</si>
  <si>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</si>
  <si>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</si>
  <si>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</si>
  <si>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</si>
  <si>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</si>
  <si>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</si>
  <si>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</si>
  <si>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</si>
  <si>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</si>
  <si>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</si>
  <si>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</si>
  <si>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</si>
  <si>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</si>
  <si>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</si>
  <si>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</si>
  <si>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</si>
  <si>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</si>
  <si>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</si>
  <si>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</si>
  <si>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</si>
  <si>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</si>
  <si>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</si>
  <si>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</si>
  <si>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</si>
  <si>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</si>
  <si>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</si>
  <si>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</si>
  <si>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</si>
  <si>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</si>
  <si>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</si>
  <si>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</si>
  <si>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</si>
  <si>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</si>
  <si>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</si>
  <si>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</si>
  <si>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</si>
  <si>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</si>
  <si>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</si>
  <si>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</si>
  <si>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</si>
  <si>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</si>
  <si>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</si>
  <si>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</si>
  <si>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</si>
  <si>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</si>
  <si>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</si>
  <si>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</si>
  <si>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</si>
  <si>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</si>
  <si>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</si>
  <si>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</si>
  <si>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</si>
  <si>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</si>
  <si>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</si>
  <si>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</si>
  <si>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</si>
  <si>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</si>
  <si>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</si>
  <si>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</si>
  <si>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</si>
  <si>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</si>
  <si>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</si>
  <si>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</si>
  <si>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</si>
  <si>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</si>
  <si>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</si>
  <si>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</si>
  <si>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</si>
  <si>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</si>
  <si>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</si>
  <si>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</si>
  <si>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</si>
  <si>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</si>
  <si>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</si>
  <si>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</si>
  <si>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</si>
  <si>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</si>
  <si>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</si>
  <si>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</si>
  <si>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</si>
  <si>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</si>
  <si>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</si>
  <si>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</si>
  <si>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</si>
  <si>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</si>
  <si>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</si>
  <si>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</si>
  <si>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</si>
  <si>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</si>
  <si>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</si>
  <si>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</si>
  <si>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</si>
  <si>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</si>
  <si>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</si>
  <si>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</si>
  <si>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</si>
  <si>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</si>
  <si>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</si>
  <si>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</si>
  <si>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</si>
  <si>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</si>
  <si>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</si>
  <si>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</si>
  <si>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</si>
  <si>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</si>
  <si>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</si>
  <si>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</si>
  <si>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</si>
  <si>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</si>
  <si>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</si>
  <si>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</si>
  <si>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</si>
  <si>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</si>
  <si>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</si>
  <si>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</si>
  <si>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</si>
  <si>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</si>
  <si>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</si>
  <si>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</si>
  <si>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</si>
  <si>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</si>
  <si>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</si>
  <si>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</si>
  <si>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</si>
  <si>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</si>
  <si>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</si>
  <si>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</si>
  <si>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</si>
  <si>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</si>
  <si>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</si>
  <si>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</si>
  <si>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</si>
  <si>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</si>
  <si>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</si>
  <si>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</si>
  <si>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</si>
  <si>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</si>
  <si>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</si>
  <si>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</si>
  <si>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</si>
  <si>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</si>
  <si>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</si>
  <si>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</si>
  <si>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</si>
  <si>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</si>
  <si>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</si>
  <si>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</si>
  <si>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</si>
  <si>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</si>
  <si>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</si>
  <si>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</si>
  <si>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</si>
  <si>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</si>
  <si>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</si>
  <si>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</si>
  <si>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</si>
  <si>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</si>
  <si>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</si>
  <si>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</si>
  <si>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</si>
  <si>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</si>
  <si>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</si>
  <si>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</si>
  <si>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</si>
  <si>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</si>
  <si>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</si>
  <si>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</si>
  <si>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</si>
  <si>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</si>
  <si>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</si>
  <si>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</si>
  <si>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</si>
  <si>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</si>
  <si>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</si>
  <si>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</si>
  <si>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</si>
  <si>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</si>
  <si>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</si>
  <si>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</si>
  <si>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</si>
  <si>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</si>
  <si>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</si>
  <si>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</si>
  <si>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</si>
  <si>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</si>
  <si>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</si>
  <si>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</si>
  <si>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</si>
  <si>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</si>
  <si>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</si>
  <si>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</si>
  <si>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</si>
  <si>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</si>
  <si>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</si>
  <si>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</si>
  <si>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</si>
  <si>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</si>
  <si>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</si>
  <si>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</si>
  <si>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</si>
  <si>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</si>
  <si>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</si>
  <si>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</si>
  <si>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</si>
  <si>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</si>
  <si>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</si>
  <si>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</si>
  <si>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</si>
  <si>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</si>
  <si>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</si>
  <si>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</si>
  <si>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</si>
  <si>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</si>
  <si>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</si>
  <si>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</si>
  <si>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</si>
  <si>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</si>
  <si>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</si>
  <si>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</si>
  <si>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</si>
  <si>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</si>
  <si>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</si>
  <si>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</si>
  <si>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</si>
  <si>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</si>
  <si>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</si>
  <si>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</si>
  <si>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</si>
  <si>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</si>
  <si>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</si>
  <si>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</si>
  <si>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</si>
  <si>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</si>
  <si>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</si>
  <si>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</si>
  <si>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</si>
  <si>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</si>
  <si>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</si>
  <si>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</si>
  <si>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</si>
  <si>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</si>
  <si>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</si>
  <si>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</si>
  <si>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</si>
  <si>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</si>
  <si>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</si>
  <si>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</si>
  <si>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</si>
  <si>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</si>
  <si>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</si>
  <si>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</si>
  <si>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</si>
  <si>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</si>
  <si>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</si>
  <si>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</si>
  <si>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</si>
  <si>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</si>
  <si>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</si>
  <si>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</si>
  <si>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</si>
  <si>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</si>
  <si>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</si>
  <si>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</si>
  <si>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</si>
  <si>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</si>
  <si>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</si>
  <si>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</si>
  <si>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</si>
  <si>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</si>
  <si>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</si>
  <si>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</si>
  <si>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</si>
  <si>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</si>
  <si>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</si>
  <si>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</si>
  <si>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</si>
  <si>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</si>
  <si>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</si>
  <si>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</si>
  <si>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</si>
  <si>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</si>
  <si>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</si>
  <si>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</si>
  <si>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</si>
  <si>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</si>
  <si>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</si>
  <si>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</si>
  <si>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</si>
  <si>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</si>
  <si>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</si>
  <si>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</si>
  <si>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</si>
  <si>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</si>
  <si>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</si>
  <si>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</si>
  <si>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</si>
  <si>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</si>
  <si>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</si>
  <si>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</si>
  <si>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</si>
  <si>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</si>
  <si>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</si>
  <si>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</si>
  <si>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</si>
  <si>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</si>
  <si>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</si>
  <si>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</si>
  <si>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</si>
  <si>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</si>
  <si>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</si>
  <si>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</si>
  <si>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</si>
  <si>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</si>
  <si>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</si>
  <si>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</si>
  <si>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</si>
  <si>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</si>
  <si>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</si>
  <si>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</si>
  <si>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</si>
  <si>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</si>
  <si>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</si>
  <si>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</si>
  <si>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</si>
  <si>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</si>
  <si>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</si>
  <si>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</si>
  <si>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</si>
  <si>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</si>
  <si>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</si>
  <si>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</si>
  <si>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</si>
  <si>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</si>
  <si>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</si>
  <si>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</si>
  <si>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</si>
  <si>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</si>
  <si>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</si>
  <si>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</si>
  <si>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</si>
  <si>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</si>
  <si>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</si>
  <si>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</si>
  <si>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</si>
  <si>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</si>
  <si>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</si>
  <si>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</si>
  <si>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</si>
  <si>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</si>
  <si>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</si>
  <si>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</si>
  <si>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</si>
  <si>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</si>
  <si>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</si>
  <si>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</si>
  <si>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</si>
  <si>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</si>
  <si>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</si>
  <si>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</si>
  <si>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</si>
  <si>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</si>
  <si>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</si>
  <si>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</si>
  <si>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</si>
  <si>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</si>
  <si>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</si>
  <si>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</si>
  <si>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</si>
  <si>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</si>
  <si>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</si>
  <si>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</si>
  <si>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</si>
  <si>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</si>
  <si>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</si>
  <si>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</si>
  <si>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</si>
  <si>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</si>
  <si>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</si>
  <si>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</si>
  <si>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</si>
  <si>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</si>
  <si>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</si>
  <si>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</si>
  <si>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</si>
  <si>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</si>
  <si>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</si>
  <si>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</si>
  <si>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</si>
  <si>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</si>
  <si>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</si>
  <si>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</si>
  <si>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</si>
  <si>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</si>
  <si>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</si>
  <si>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</si>
  <si>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</si>
  <si>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</si>
  <si>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</si>
  <si>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</si>
  <si>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</si>
  <si>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</si>
  <si>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</si>
  <si>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</si>
  <si>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</si>
  <si>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</si>
  <si>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</si>
  <si>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</si>
  <si>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</si>
  <si>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</si>
  <si>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</si>
  <si>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</si>
  <si>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</si>
  <si>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</si>
  <si>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</si>
  <si>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</si>
  <si>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</si>
  <si>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</si>
  <si>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</si>
  <si>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</si>
  <si>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</si>
  <si>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</si>
  <si>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</si>
  <si>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</si>
  <si>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</si>
  <si>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</si>
  <si>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</si>
  <si>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</si>
  <si>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</si>
  <si>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</si>
  <si>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</si>
  <si>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</si>
  <si>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</si>
  <si>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</si>
  <si>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</si>
  <si>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</si>
  <si>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</si>
  <si>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</si>
  <si>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</si>
  <si>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</si>
  <si>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</si>
  <si>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</si>
  <si>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</si>
  <si>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</si>
  <si>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</si>
  <si>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</si>
  <si>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</si>
  <si>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</si>
  <si>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</si>
  <si>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</si>
  <si>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</si>
  <si>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</si>
  <si>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</si>
  <si>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</si>
  <si>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</si>
  <si>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</si>
  <si>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</si>
  <si>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</si>
  <si>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</si>
  <si>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</si>
  <si>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</si>
  <si>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</si>
  <si>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</si>
  <si>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</si>
  <si>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</si>
  <si>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</si>
  <si>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</si>
  <si>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</si>
  <si>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</si>
  <si>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</si>
  <si>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</si>
  <si>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</si>
  <si>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</si>
  <si>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</si>
  <si>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</si>
  <si>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</si>
  <si>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</si>
  <si>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</si>
  <si>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</si>
  <si>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</si>
  <si>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</si>
  <si>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</si>
  <si>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</si>
  <si>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</si>
  <si>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</si>
  <si>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</si>
  <si>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</si>
  <si>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</si>
  <si>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</si>
  <si>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</si>
  <si>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</si>
  <si>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</si>
  <si>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</si>
  <si>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</si>
  <si>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</si>
  <si>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</si>
  <si>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</si>
  <si>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</si>
  <si>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</si>
  <si>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</si>
  <si>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</si>
  <si>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</si>
  <si>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</si>
  <si>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</si>
  <si>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</si>
  <si>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</si>
  <si>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</si>
  <si>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</si>
  <si>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</si>
  <si>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</si>
  <si>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</si>
  <si>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</si>
  <si>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</si>
  <si>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</si>
  <si>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</si>
  <si>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</si>
  <si>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</si>
  <si>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</si>
  <si>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</si>
  <si>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</si>
  <si>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</si>
  <si>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</si>
  <si>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</si>
  <si>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</si>
  <si>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</si>
  <si>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</si>
  <si>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</si>
  <si>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</si>
  <si>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</si>
  <si>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</si>
  <si>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</si>
  <si>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</si>
  <si>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</si>
  <si>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</si>
  <si>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</si>
  <si>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</si>
  <si>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</si>
  <si>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</si>
  <si>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</si>
  <si>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</si>
  <si>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</si>
  <si>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</si>
  <si>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</si>
  <si>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</si>
  <si>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</si>
  <si>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</si>
  <si>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</si>
  <si>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</si>
  <si>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</si>
  <si>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</si>
  <si>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</si>
  <si>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</si>
  <si>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</si>
  <si>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</si>
  <si>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</si>
  <si>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</si>
  <si>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</si>
  <si>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</si>
  <si>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</si>
  <si>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</si>
  <si>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</si>
  <si>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</si>
  <si>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</si>
  <si>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</si>
  <si>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</si>
  <si>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</si>
  <si>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</si>
  <si>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</si>
  <si>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</si>
  <si>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</si>
  <si>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</si>
  <si>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</si>
  <si>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</si>
  <si>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</si>
  <si>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</si>
  <si>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</si>
  <si>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</si>
  <si>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</si>
  <si>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</si>
  <si>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</si>
  <si>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</si>
  <si>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</si>
  <si>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</si>
  <si>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</si>
  <si>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</si>
  <si>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</si>
  <si>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</si>
  <si>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</si>
  <si>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</si>
  <si>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</si>
  <si>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</si>
  <si>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</si>
  <si>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</si>
  <si>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</si>
  <si>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</si>
  <si>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</si>
  <si>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</si>
  <si>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</si>
  <si>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</si>
  <si>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</si>
  <si>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</si>
  <si>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</si>
  <si>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</si>
  <si>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</si>
  <si>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</si>
  <si>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</si>
  <si>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</si>
  <si>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</si>
  <si>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</si>
  <si>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</si>
  <si>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</si>
  <si>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</si>
  <si>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</si>
  <si>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</si>
  <si>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</si>
  <si>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</si>
  <si>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</si>
  <si>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</si>
  <si>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</si>
  <si>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</si>
  <si>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</si>
  <si>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</si>
  <si>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</si>
  <si>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</si>
  <si>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</si>
  <si>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</si>
  <si>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</si>
  <si>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</si>
  <si>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</si>
  <si>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</si>
  <si>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</si>
  <si>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</si>
  <si>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</si>
  <si>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</si>
  <si>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</si>
  <si>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</si>
  <si>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</si>
  <si>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</si>
  <si>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</si>
  <si>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</si>
  <si>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</si>
  <si>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</si>
  <si>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</si>
  <si>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</si>
  <si>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</si>
  <si>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</si>
  <si>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</si>
  <si>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</si>
  <si>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</si>
  <si>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</si>
  <si>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</si>
  <si>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</si>
  <si>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</si>
  <si>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</si>
  <si>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</si>
  <si>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</si>
  <si>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</si>
  <si>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</si>
  <si>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</si>
  <si>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</si>
  <si>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</si>
  <si>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</si>
  <si>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</si>
  <si>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</si>
  <si>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</si>
  <si>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</si>
  <si>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</si>
  <si>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</si>
  <si>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</si>
  <si>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</si>
  <si>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</si>
  <si>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</si>
  <si>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</si>
  <si>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</si>
  <si>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</si>
  <si>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</si>
  <si>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</si>
  <si>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</si>
  <si>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</si>
  <si>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</si>
  <si>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</si>
  <si>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</si>
  <si>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</si>
  <si>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</si>
  <si>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</si>
  <si>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</si>
  <si>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</si>
  <si>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</si>
  <si>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</si>
  <si>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</si>
  <si>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</si>
  <si>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</si>
  <si>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</si>
  <si>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</si>
  <si>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</si>
  <si>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</si>
  <si>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</si>
  <si>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</si>
  <si>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</si>
  <si>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</si>
  <si>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</si>
  <si>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</si>
  <si>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</si>
  <si>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</si>
  <si>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</si>
  <si>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</si>
  <si>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</si>
  <si>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</si>
  <si>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</si>
  <si>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</si>
  <si>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</si>
  <si>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</si>
  <si>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</si>
  <si>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</si>
  <si>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</si>
  <si>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</si>
  <si>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</si>
  <si>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</si>
  <si>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</si>
  <si>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</si>
  <si>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</si>
  <si>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</si>
  <si>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</si>
  <si>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</si>
  <si>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</si>
  <si>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</si>
  <si>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</si>
  <si>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</si>
  <si>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</si>
  <si>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</si>
  <si>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</si>
  <si>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</si>
  <si>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</si>
  <si>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</si>
  <si>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</si>
  <si>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</si>
  <si>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</si>
  <si>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</si>
  <si>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</si>
  <si>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</si>
  <si>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</si>
  <si>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</si>
  <si>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</si>
  <si>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</si>
  <si>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</si>
  <si>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</si>
  <si>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</si>
  <si>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</si>
  <si>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</si>
  <si>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</si>
  <si>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</si>
  <si>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</si>
  <si>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</si>
  <si>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</si>
  <si>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</si>
  <si>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</si>
  <si>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</si>
  <si>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</si>
  <si>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</si>
  <si>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</si>
  <si>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</si>
  <si>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</si>
  <si>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</si>
  <si>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</si>
  <si>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</si>
  <si>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</si>
  <si>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</si>
  <si>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</si>
  <si>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</si>
  <si>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</si>
  <si>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</si>
  <si>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</si>
  <si>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</si>
  <si>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</si>
  <si>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</si>
  <si>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</si>
  <si>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</si>
  <si>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</si>
  <si>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</si>
  <si>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</si>
  <si>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</si>
  <si>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</si>
  <si>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</si>
  <si>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</si>
  <si>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</si>
  <si>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</si>
  <si>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</si>
  <si>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</si>
  <si>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</si>
  <si>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</si>
  <si>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</si>
  <si>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</si>
  <si>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</si>
  <si>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</si>
  <si>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</si>
  <si>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</si>
  <si>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</si>
  <si>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</si>
  <si>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</si>
  <si>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</si>
  <si>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</si>
  <si>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</si>
  <si>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</si>
  <si>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</si>
  <si>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</si>
  <si>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</si>
  <si>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</si>
  <si>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</si>
  <si>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</si>
  <si>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</si>
  <si>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</si>
  <si>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</si>
  <si>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</si>
  <si>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</si>
  <si>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</si>
  <si>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</si>
  <si>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</si>
  <si>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</si>
  <si>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</si>
  <si>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</si>
  <si>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</si>
  <si>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</si>
  <si>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</si>
  <si>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</si>
  <si>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</si>
  <si>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</si>
  <si>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</si>
  <si>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</si>
  <si>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</si>
  <si>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</si>
  <si>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</si>
  <si>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</si>
  <si>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</si>
  <si>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</si>
  <si>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</si>
  <si>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</si>
  <si>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</si>
  <si>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</si>
  <si>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</si>
  <si>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</si>
  <si>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</si>
  <si>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</si>
  <si>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</si>
  <si>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</si>
  <si>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</si>
  <si>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</si>
  <si>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</si>
  <si>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</si>
  <si>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</si>
  <si>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</si>
  <si>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</si>
  <si>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</si>
  <si>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</si>
  <si>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</si>
  <si>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</si>
  <si>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</si>
  <si>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</si>
  <si>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</si>
  <si>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</si>
  <si>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</si>
  <si>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</si>
  <si>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</si>
  <si>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</si>
  <si>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</si>
  <si>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</si>
  <si>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</si>
  <si>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</si>
  <si>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</si>
  <si>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</si>
  <si>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</si>
  <si>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</si>
  <si>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</si>
  <si>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</si>
  <si>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</si>
  <si>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</si>
  <si>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</si>
  <si>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</si>
  <si>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</si>
  <si>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</si>
  <si>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</si>
  <si>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</si>
  <si>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</si>
  <si>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</si>
  <si>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</si>
  <si>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</si>
  <si>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</si>
  <si>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</si>
  <si>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</si>
  <si>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</si>
  <si>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</si>
  <si>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</si>
  <si>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</si>
  <si>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</si>
  <si>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</si>
  <si>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</si>
  <si>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</si>
  <si>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</si>
  <si>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</si>
  <si>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</si>
  <si>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</si>
  <si>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</si>
  <si>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</si>
  <si>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</si>
  <si>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</si>
  <si>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</si>
  <si>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</si>
  <si>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</si>
  <si>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</si>
  <si>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</si>
  <si>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</si>
  <si>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</si>
  <si>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</si>
  <si>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</si>
  <si>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</si>
  <si>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</si>
  <si>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</si>
  <si>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</si>
  <si>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</si>
  <si>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</si>
  <si>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</si>
  <si>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</si>
  <si>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</si>
  <si>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</si>
  <si>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</si>
  <si>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</si>
  <si>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</si>
  <si>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</si>
  <si>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</si>
  <si>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</si>
  <si>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</si>
  <si>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</si>
  <si>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</si>
  <si>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</si>
  <si>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</si>
  <si>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</si>
  <si>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</si>
  <si>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</si>
  <si>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</si>
  <si>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</si>
  <si>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</si>
  <si>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</si>
  <si>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</si>
  <si>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</si>
  <si>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</si>
  <si>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</si>
  <si>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</si>
  <si>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</si>
  <si>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</si>
  <si>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</si>
  <si>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</si>
  <si>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</si>
  <si>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</si>
  <si>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</si>
  <si>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</si>
  <si>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</si>
  <si>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</si>
  <si>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</si>
  <si>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</si>
  <si>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</si>
  <si>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</si>
  <si>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</si>
  <si>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</si>
  <si>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</si>
  <si>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</si>
  <si>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</si>
  <si>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</si>
  <si>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</si>
  <si>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</si>
  <si>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</si>
  <si>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</si>
  <si>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</si>
  <si>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</si>
  <si>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</si>
  <si>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</si>
  <si>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</si>
  <si>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</si>
  <si>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</si>
  <si>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</si>
  <si>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</si>
  <si>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</si>
  <si>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</si>
  <si>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</si>
  <si>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</si>
  <si>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</si>
  <si>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</si>
  <si>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</si>
  <si>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</si>
  <si>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</si>
  <si>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</si>
  <si>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</si>
  <si>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</si>
  <si>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</si>
  <si>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</si>
  <si>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</si>
  <si>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</si>
  <si>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</si>
  <si>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</si>
  <si>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</si>
  <si>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</si>
  <si>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</si>
  <si>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</si>
  <si>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</si>
  <si>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</si>
  <si>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</si>
  <si>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</si>
  <si>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</si>
  <si>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</si>
  <si>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</si>
  <si>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</si>
  <si>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</si>
  <si>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</si>
  <si>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</si>
  <si>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</si>
  <si>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</si>
  <si>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</si>
  <si>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</si>
  <si>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</si>
  <si>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</si>
  <si>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</si>
  <si>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</si>
  <si>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</si>
  <si>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</si>
  <si>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</si>
  <si>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</si>
  <si>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</si>
  <si>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</si>
  <si>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</si>
  <si>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</si>
  <si>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</si>
  <si>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</si>
  <si>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</si>
  <si>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</si>
  <si>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</si>
  <si>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</si>
  <si>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</si>
  <si>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</si>
  <si>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</si>
  <si>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</si>
  <si>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</si>
  <si>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</si>
  <si>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</si>
  <si>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</si>
  <si>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</si>
  <si>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</si>
  <si>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</si>
  <si>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</si>
  <si>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</si>
  <si>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</si>
  <si>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</si>
  <si>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</si>
  <si>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</si>
  <si>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</si>
  <si>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</si>
  <si>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</si>
  <si>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</si>
  <si>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</si>
  <si>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</si>
  <si>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</si>
  <si>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</si>
  <si>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</si>
  <si>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</si>
  <si>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</si>
  <si>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</si>
  <si>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</si>
  <si>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</si>
  <si>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</si>
  <si>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</si>
  <si>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</si>
  <si>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</si>
  <si>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</si>
  <si>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</si>
  <si>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</si>
  <si>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</si>
  <si>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</si>
  <si>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</si>
  <si>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</si>
  <si>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</si>
  <si>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</si>
  <si>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</si>
  <si>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</si>
  <si>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</si>
  <si>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</si>
  <si>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</si>
  <si>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</si>
  <si>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</si>
  <si>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</si>
  <si>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</si>
  <si>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</si>
  <si>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</si>
  <si>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</si>
  <si>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</si>
  <si>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</si>
  <si>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</si>
  <si>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</si>
  <si>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</si>
  <si>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</si>
  <si>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</si>
  <si>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</si>
  <si>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</si>
  <si>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</si>
  <si>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</si>
  <si>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</si>
  <si>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</si>
  <si>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</si>
  <si>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</si>
  <si>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</si>
  <si>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</si>
  <si>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</si>
  <si>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</si>
  <si>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</si>
  <si>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</si>
  <si>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</si>
  <si>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</si>
  <si>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</si>
  <si>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</si>
  <si>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</si>
  <si>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</si>
  <si>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</si>
  <si>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</si>
  <si>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</si>
  <si>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</si>
  <si>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</si>
  <si>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</si>
  <si>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</si>
  <si>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</si>
  <si>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</si>
  <si>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</si>
  <si>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</si>
  <si>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</si>
  <si>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</si>
  <si>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</si>
  <si>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</si>
  <si>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</si>
  <si>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</si>
  <si>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</si>
  <si>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</si>
  <si>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</si>
  <si>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</si>
  <si>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</si>
  <si>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</si>
  <si>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</si>
  <si>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</si>
  <si>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</si>
  <si>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</si>
  <si>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</si>
  <si>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</si>
  <si>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</si>
  <si>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</si>
  <si>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</si>
  <si>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</si>
  <si>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</si>
  <si>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</si>
  <si>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</si>
  <si>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</si>
  <si>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</si>
  <si>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</si>
  <si>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</si>
  <si>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</si>
  <si>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</si>
  <si>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</si>
  <si>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</si>
  <si>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</si>
  <si>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</si>
  <si>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</si>
  <si>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</si>
  <si>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</si>
  <si>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</si>
  <si>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</si>
  <si>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</si>
  <si>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</si>
  <si>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</si>
  <si>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</si>
  <si>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</si>
  <si>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</si>
  <si>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</si>
  <si>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</si>
  <si>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</si>
  <si>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</si>
  <si>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</si>
  <si>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</si>
  <si>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</si>
  <si>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</si>
  <si>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</si>
  <si>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</si>
  <si>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</si>
  <si>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</si>
  <si>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</si>
  <si>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</si>
  <si>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</si>
  <si>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</si>
  <si>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</si>
  <si>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</si>
  <si>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</si>
  <si>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</si>
  <si>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</si>
  <si>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</si>
  <si>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</si>
  <si>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</si>
  <si>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</si>
  <si>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</si>
  <si>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</si>
  <si>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</si>
  <si>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</si>
  <si>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</si>
  <si>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</si>
  <si>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</si>
  <si>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</si>
  <si>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</si>
  <si>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</si>
  <si>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</si>
  <si>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</si>
  <si>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</si>
  <si>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</si>
  <si>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</si>
  <si>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</si>
  <si>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</si>
  <si>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</si>
  <si>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</si>
  <si>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</si>
  <si>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</si>
  <si>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</si>
  <si>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</si>
  <si>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</si>
  <si>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</si>
  <si>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</si>
  <si>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</si>
  <si>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</si>
  <si>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</si>
  <si>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</si>
  <si>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</si>
  <si>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</si>
  <si>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</si>
  <si>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</si>
  <si>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</si>
  <si>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</si>
  <si>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</si>
  <si>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</si>
  <si>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</si>
  <si>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</si>
  <si>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</si>
  <si>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</si>
  <si>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</si>
  <si>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</si>
  <si>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</si>
  <si>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</si>
  <si>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</si>
  <si>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</si>
  <si>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</si>
  <si>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</si>
  <si>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</si>
  <si>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</si>
  <si>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</si>
  <si>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</si>
  <si>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</si>
  <si>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</si>
  <si>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</si>
  <si>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</si>
  <si>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</si>
  <si>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</si>
  <si>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</si>
  <si>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</si>
  <si>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</si>
  <si>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</si>
  <si>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</si>
  <si>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</si>
  <si>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</si>
  <si>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</si>
  <si>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</si>
  <si>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</si>
  <si>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</si>
  <si>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</si>
  <si>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</si>
  <si>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</si>
  <si>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</si>
  <si>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</si>
  <si>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</si>
  <si>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</si>
  <si>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</si>
  <si>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</si>
  <si>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</si>
  <si>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</si>
  <si>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</si>
  <si>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</si>
  <si>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</si>
  <si>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</si>
  <si>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</si>
  <si>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</si>
  <si>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</si>
  <si>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</si>
  <si>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</si>
  <si>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</si>
  <si>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</si>
  <si>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</si>
  <si>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</si>
  <si>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</si>
  <si>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</si>
  <si>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</si>
  <si>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</si>
  <si>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</si>
  <si>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</si>
  <si>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</si>
  <si>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</si>
  <si>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</si>
  <si>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</si>
  <si>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</si>
  <si>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</si>
  <si>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</si>
  <si>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</si>
  <si>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</si>
  <si>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</si>
  <si>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</si>
  <si>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</si>
  <si>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</si>
  <si>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</si>
  <si>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</si>
  <si>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</si>
  <si>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</si>
  <si>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</si>
  <si>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</si>
  <si>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</si>
  <si>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</si>
  <si>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</si>
  <si>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</si>
  <si>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</si>
  <si>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</si>
  <si>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</si>
  <si>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</si>
  <si>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</si>
  <si>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</si>
  <si>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</si>
  <si>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</si>
  <si>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</si>
  <si>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</si>
  <si>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</si>
  <si>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</si>
  <si>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</si>
  <si>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</si>
  <si>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</si>
  <si>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</si>
  <si>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</si>
  <si>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</si>
  <si>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</si>
  <si>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</si>
  <si>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</si>
  <si>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</si>
  <si>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</si>
  <si>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</si>
  <si>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</si>
  <si>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</si>
  <si>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</si>
  <si>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</si>
  <si>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</si>
  <si>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</si>
  <si>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</si>
  <si>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</si>
  <si>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</si>
  <si>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</si>
  <si>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</si>
  <si>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</si>
  <si>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</si>
  <si>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</si>
  <si>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</si>
  <si>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</si>
  <si>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</si>
  <si>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</si>
  <si>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</si>
  <si>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</si>
  <si>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</si>
  <si>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</si>
  <si>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</si>
  <si>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</si>
  <si>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</si>
  <si>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</si>
  <si>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</si>
  <si>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</si>
  <si>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</si>
  <si>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</si>
  <si>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</si>
  <si>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</si>
  <si>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</si>
  <si>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</si>
  <si>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</si>
  <si>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</si>
  <si>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</si>
  <si>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</si>
  <si>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</si>
  <si>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</si>
  <si>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</si>
  <si>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</si>
  <si>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</si>
  <si>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</si>
  <si>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</si>
  <si>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</si>
  <si>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</si>
  <si>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</si>
  <si>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</si>
  <si>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</si>
  <si>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</si>
  <si>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</si>
  <si>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</si>
  <si>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</si>
  <si>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</si>
  <si>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</si>
  <si>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</si>
  <si>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</si>
  <si>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</si>
  <si>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</si>
  <si>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</si>
  <si>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</si>
  <si>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</si>
  <si>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</si>
  <si>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</si>
  <si>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</si>
  <si>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</si>
  <si>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</si>
  <si>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</si>
  <si>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</si>
  <si>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</si>
  <si>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</si>
  <si>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</si>
  <si>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</si>
  <si>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</si>
  <si>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</si>
  <si>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</si>
  <si>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</si>
  <si>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</si>
  <si>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</si>
  <si>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</si>
  <si>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</si>
  <si>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</si>
  <si>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</si>
  <si>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</si>
  <si>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</si>
  <si>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</si>
  <si>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</si>
  <si>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</si>
  <si>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</si>
  <si>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</si>
  <si>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</si>
  <si>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</si>
  <si>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</si>
  <si>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</si>
  <si>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</si>
  <si>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</si>
  <si>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</si>
  <si>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</si>
  <si>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</si>
  <si>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</si>
  <si>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</si>
  <si>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</si>
  <si>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</si>
  <si>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</si>
  <si>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</si>
  <si>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</si>
  <si>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</si>
  <si>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</si>
  <si>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</si>
  <si>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</si>
  <si>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</si>
  <si>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</si>
  <si>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</si>
  <si>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</si>
  <si>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</si>
  <si>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</si>
  <si>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</si>
  <si>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</si>
  <si>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</si>
  <si>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</si>
  <si>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</si>
  <si>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</si>
  <si>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</si>
  <si>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</si>
  <si>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</si>
  <si>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</si>
  <si>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</si>
  <si>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</si>
  <si>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</si>
  <si>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</si>
  <si>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</si>
  <si>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</si>
  <si>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</si>
  <si>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</si>
  <si>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</si>
  <si>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</si>
  <si>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</si>
  <si>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</si>
  <si>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</si>
  <si>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</si>
  <si>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</si>
  <si>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</si>
  <si>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</si>
  <si>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</si>
  <si>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</si>
  <si>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</si>
  <si>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</si>
  <si>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</si>
  <si>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</si>
  <si>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</si>
  <si>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</si>
  <si>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</si>
  <si>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</si>
  <si>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</si>
  <si>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</si>
  <si>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</si>
  <si>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</si>
  <si>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</si>
  <si>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</si>
  <si>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</si>
  <si>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</si>
  <si>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</si>
  <si>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</si>
  <si>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</si>
  <si>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</si>
  <si>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</si>
  <si>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</si>
  <si>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</si>
  <si>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</si>
  <si>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</si>
  <si>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</si>
  <si>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</si>
  <si>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</si>
  <si>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</si>
  <si>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</si>
  <si>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</si>
  <si>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</si>
  <si>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</si>
  <si>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</si>
  <si>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</si>
  <si>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</si>
  <si>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</si>
  <si>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</si>
  <si>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</si>
  <si>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</si>
  <si>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</si>
  <si>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</si>
  <si>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</si>
  <si>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</si>
  <si>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</si>
  <si>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</si>
  <si>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</si>
  <si>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</si>
  <si>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</si>
  <si>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</si>
  <si>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</si>
  <si>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</si>
  <si>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</si>
  <si>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</si>
  <si>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</si>
  <si>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</si>
  <si>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</si>
  <si>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</si>
  <si>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</si>
  <si>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</si>
  <si>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</si>
  <si>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</si>
  <si>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</si>
  <si>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</si>
  <si>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</si>
  <si>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</si>
  <si>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</si>
  <si>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</si>
  <si>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</si>
  <si>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</si>
  <si>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</si>
  <si>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</si>
  <si>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</si>
  <si>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</si>
  <si>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</si>
  <si>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</si>
  <si>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</si>
  <si>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</si>
  <si>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</si>
  <si>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</si>
  <si>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</si>
  <si>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</si>
  <si>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</si>
  <si>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</si>
  <si>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</si>
  <si>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</si>
  <si>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</si>
  <si>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</si>
  <si>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</si>
  <si>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</si>
  <si>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</si>
  <si>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</si>
  <si>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</si>
  <si>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</si>
  <si>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</si>
  <si>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</si>
  <si>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</si>
  <si>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</si>
  <si>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</si>
  <si>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</si>
  <si>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</si>
  <si>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</si>
  <si>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</si>
  <si>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</si>
  <si>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</si>
  <si>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</si>
  <si>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</si>
  <si>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</si>
  <si>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</si>
  <si>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</si>
  <si>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</si>
  <si>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</si>
  <si>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</si>
  <si>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</si>
  <si>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</si>
  <si>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</si>
  <si>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</si>
  <si>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</si>
  <si>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</si>
  <si>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</si>
  <si>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</si>
  <si>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</si>
  <si>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</si>
  <si>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</si>
  <si>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</si>
  <si>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</si>
  <si>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</si>
  <si>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</si>
  <si>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</si>
  <si>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</si>
  <si>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</si>
  <si>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</si>
  <si>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</si>
  <si>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</si>
  <si>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</si>
  <si>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</si>
  <si>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</si>
  <si>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</si>
  <si>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</si>
  <si>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</si>
  <si>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</si>
  <si>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</si>
  <si>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</si>
  <si>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</si>
  <si>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</si>
  <si>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</si>
  <si>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</si>
  <si>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</si>
  <si>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</si>
  <si>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</si>
  <si>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</si>
  <si>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</si>
  <si>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</si>
  <si>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</si>
  <si>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</si>
  <si>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</si>
  <si>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</si>
  <si>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</si>
  <si>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</si>
  <si>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</si>
  <si>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</si>
  <si>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</si>
  <si>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</si>
  <si>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</si>
  <si>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</si>
  <si>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</si>
  <si>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</si>
  <si>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</si>
  <si>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</si>
  <si>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</si>
  <si>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</si>
  <si>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</si>
  <si>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</si>
  <si>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</si>
  <si>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</si>
  <si>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</si>
  <si>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</si>
  <si>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</si>
  <si>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</si>
  <si>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</si>
  <si>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</si>
  <si>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</si>
  <si>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</si>
  <si>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</si>
  <si>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</si>
  <si>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</si>
  <si>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</si>
  <si>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</si>
  <si>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</si>
  <si>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</si>
  <si>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</si>
  <si>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</si>
  <si>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</si>
  <si>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</si>
  <si>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</si>
  <si>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</si>
  <si>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</si>
  <si>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</si>
  <si>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</si>
  <si>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</si>
  <si>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</si>
  <si>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</si>
  <si>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</si>
  <si>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</si>
  <si>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</si>
  <si>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</si>
  <si>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</si>
  <si>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</si>
  <si>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</si>
  <si>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</si>
  <si>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</si>
  <si>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</si>
  <si>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</si>
  <si>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</si>
  <si>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</si>
  <si>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</si>
  <si>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</si>
  <si>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</si>
  <si>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</si>
  <si>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</si>
  <si>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</si>
  <si>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</si>
  <si>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</si>
  <si>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</si>
  <si>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</si>
  <si>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</si>
  <si>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</si>
  <si>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</si>
  <si>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</si>
  <si>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</si>
  <si>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</si>
  <si>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</si>
  <si>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</si>
  <si>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</si>
  <si>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</si>
  <si>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</si>
  <si>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</si>
  <si>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</si>
  <si>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</si>
  <si>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</si>
  <si>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</si>
  <si>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</si>
  <si>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</si>
  <si>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</si>
  <si>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</si>
  <si>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</si>
  <si>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</si>
  <si>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</si>
  <si>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</si>
  <si>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</si>
  <si>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</si>
  <si>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</si>
  <si>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</si>
  <si>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</si>
  <si>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</si>
  <si>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</si>
  <si>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</si>
  <si>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</si>
  <si>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</si>
  <si>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</si>
  <si>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</si>
  <si>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</si>
  <si>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</si>
  <si>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</si>
  <si>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</si>
  <si>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</si>
  <si>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</si>
  <si>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</si>
  <si>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</si>
  <si>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</si>
  <si>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</si>
  <si>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</si>
  <si>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</si>
  <si>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</si>
  <si>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</si>
  <si>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</si>
  <si>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</si>
  <si>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</si>
  <si>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</si>
  <si>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</si>
  <si>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</si>
  <si>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</si>
  <si>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</si>
  <si>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</si>
  <si>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</si>
  <si>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</si>
  <si>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</si>
  <si>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</si>
  <si>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</si>
  <si>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</si>
  <si>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</si>
  <si>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</si>
  <si>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</si>
  <si>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</si>
  <si>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</si>
  <si>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</si>
  <si>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</si>
  <si>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</si>
  <si>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</si>
  <si>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</si>
  <si>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</si>
  <si>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</si>
  <si>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</si>
  <si>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</si>
  <si>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</si>
  <si>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</si>
  <si>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</si>
  <si>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</si>
  <si>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</si>
  <si>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</si>
  <si>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</si>
  <si>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</si>
  <si>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</si>
  <si>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</si>
  <si>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</si>
  <si>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</si>
  <si>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</si>
  <si>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</si>
  <si>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</si>
  <si>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</si>
  <si>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</si>
  <si>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</si>
  <si>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</si>
  <si>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</si>
  <si>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</si>
  <si>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</si>
  <si>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</si>
  <si>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</si>
  <si>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</si>
  <si>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</si>
  <si>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</si>
  <si>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</si>
  <si>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</si>
  <si>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</si>
  <si>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</si>
  <si>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</si>
  <si>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</si>
  <si>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</si>
  <si>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</si>
  <si>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</si>
  <si>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</si>
  <si>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</si>
  <si>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</si>
  <si>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</si>
  <si>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</si>
  <si>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</si>
  <si>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</si>
  <si>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</si>
  <si>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</si>
  <si>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</si>
  <si>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</si>
  <si>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</si>
  <si>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</si>
  <si>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</si>
  <si>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</si>
  <si>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</si>
  <si>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</si>
  <si>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</si>
  <si>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</si>
  <si>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</si>
  <si>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</si>
  <si>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</si>
  <si>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</si>
  <si>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</si>
  <si>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</si>
  <si>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</si>
  <si>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</si>
  <si>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</si>
  <si>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</si>
  <si>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</si>
  <si>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</si>
  <si>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</si>
  <si>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</si>
  <si>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</si>
  <si>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</si>
  <si>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</si>
  <si>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</si>
  <si>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</si>
  <si>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</si>
  <si>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</si>
  <si>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</si>
  <si>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</si>
  <si>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</si>
  <si>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</si>
  <si>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</si>
  <si>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</si>
  <si>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</si>
  <si>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</si>
  <si>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</si>
  <si>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</si>
  <si>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</si>
  <si>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</si>
  <si>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</si>
  <si>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</si>
  <si>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</si>
  <si>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</si>
  <si>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</si>
  <si>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</si>
  <si>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</si>
  <si>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</si>
  <si>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</si>
  <si>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</si>
  <si>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</si>
  <si>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</si>
  <si>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</si>
  <si>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</si>
  <si>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</si>
  <si>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</si>
  <si>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</si>
  <si>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</si>
  <si>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</si>
  <si>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</si>
  <si>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</si>
  <si>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</si>
  <si>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</si>
  <si>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</si>
  <si>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</si>
  <si>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</si>
  <si>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</si>
  <si>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</si>
  <si>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</si>
  <si>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</si>
  <si>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</si>
  <si>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</si>
  <si>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</si>
  <si>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</si>
  <si>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</si>
  <si>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</si>
  <si>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</si>
  <si>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</si>
  <si>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</si>
  <si>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</si>
  <si>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</si>
  <si>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</si>
  <si>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</si>
  <si>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</si>
  <si>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</si>
  <si>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</si>
  <si>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</si>
  <si>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</si>
  <si>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</si>
  <si>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</si>
  <si>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</si>
  <si>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</si>
  <si>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</si>
  <si>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</si>
  <si>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</si>
  <si>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</si>
  <si>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</si>
  <si>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</si>
  <si>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</si>
  <si>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</si>
  <si>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</si>
  <si>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</si>
  <si>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</si>
  <si>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</si>
  <si>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</si>
  <si>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</si>
  <si>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</si>
  <si>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</si>
  <si>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</si>
  <si>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</si>
  <si>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</si>
  <si>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</si>
  <si>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</si>
  <si>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</si>
  <si>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</si>
  <si>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</si>
  <si>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</si>
  <si>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</si>
  <si>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</si>
  <si>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</si>
  <si>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</si>
  <si>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</si>
  <si>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</si>
  <si>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</si>
  <si>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</si>
  <si>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</si>
  <si>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</si>
  <si>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</si>
  <si>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</si>
  <si>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</si>
  <si>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</si>
  <si>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</si>
  <si>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</si>
  <si>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</si>
  <si>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</si>
  <si>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</si>
  <si>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</si>
  <si>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</si>
  <si>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</si>
  <si>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</si>
  <si>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</si>
  <si>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</si>
  <si>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</si>
  <si>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</si>
  <si>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</si>
  <si>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</si>
  <si>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</si>
  <si>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</si>
  <si>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</si>
  <si>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</si>
  <si>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</si>
  <si>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</si>
  <si>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</si>
  <si>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</si>
  <si>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</si>
  <si>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</si>
  <si>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</si>
  <si>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</si>
  <si>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</si>
  <si>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</si>
  <si>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</si>
  <si>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</si>
  <si>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</si>
  <si>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</si>
  <si>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</si>
  <si>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</si>
  <si>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</si>
  <si>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</si>
  <si>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</si>
  <si>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</si>
  <si>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</si>
  <si>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</si>
  <si>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</si>
  <si>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</si>
  <si>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</si>
  <si>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</si>
  <si>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</si>
  <si>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</si>
  <si>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</si>
  <si>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</si>
  <si>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</si>
  <si>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</si>
  <si>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</si>
  <si>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</si>
  <si>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</si>
  <si>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</si>
  <si>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</si>
  <si>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</si>
  <si>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</si>
  <si>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</si>
  <si>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</si>
  <si>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</si>
  <si>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</si>
  <si>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</si>
  <si>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</si>
  <si>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</si>
  <si>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</si>
  <si>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</si>
  <si>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</si>
  <si>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</si>
  <si>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</si>
  <si>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</si>
  <si>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</si>
  <si>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</si>
  <si>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</si>
  <si>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</si>
  <si>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</si>
  <si>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</si>
  <si>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</si>
  <si>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</si>
  <si>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</si>
  <si>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</si>
  <si>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</si>
  <si>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</si>
  <si>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</si>
  <si>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</si>
  <si>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</si>
  <si>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</si>
  <si>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</si>
  <si>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</si>
  <si>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</si>
  <si>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</si>
  <si>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</si>
  <si>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</si>
  <si>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</si>
  <si>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</si>
  <si>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</si>
  <si>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</si>
  <si>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</si>
  <si>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</si>
  <si>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</si>
  <si>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</si>
  <si>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</si>
  <si>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</si>
  <si>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</si>
  <si>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</si>
  <si>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</si>
  <si>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</si>
  <si>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</si>
  <si>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</si>
  <si>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</si>
  <si>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</si>
  <si>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</si>
  <si>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</si>
  <si>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</si>
  <si>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</si>
  <si>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</si>
  <si>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</si>
  <si>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</si>
  <si>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</si>
  <si>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</si>
  <si>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</si>
  <si>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</si>
  <si>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</si>
  <si>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</si>
  <si>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</si>
  <si>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</si>
  <si>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</si>
  <si>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</si>
  <si>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</si>
  <si>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</si>
  <si>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</si>
  <si>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</si>
  <si>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</si>
  <si>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</si>
  <si>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</si>
  <si>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</si>
  <si>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</si>
  <si>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</si>
  <si>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</si>
  <si>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</si>
  <si>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</si>
  <si>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</si>
  <si>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</si>
  <si>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</si>
  <si>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</si>
  <si>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</si>
  <si>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</si>
  <si>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</si>
  <si>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</si>
  <si>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</si>
  <si>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</si>
  <si>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</si>
  <si>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</si>
  <si>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</si>
  <si>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</si>
  <si>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</si>
  <si>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</si>
  <si>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</si>
  <si>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</si>
  <si>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</si>
  <si>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</si>
  <si>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</si>
  <si>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</si>
  <si>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</si>
  <si>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</si>
  <si>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</si>
  <si>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</si>
  <si>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</si>
  <si>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</si>
  <si>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</si>
  <si>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</si>
  <si>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</si>
  <si>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</si>
  <si>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</si>
  <si>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</si>
  <si>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</si>
  <si>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</si>
  <si>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</si>
  <si>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</si>
  <si>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</si>
  <si>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</si>
  <si>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</si>
  <si>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</si>
  <si>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</si>
  <si>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</si>
  <si>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</si>
  <si>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</si>
  <si>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</si>
  <si>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</si>
  <si>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</si>
  <si>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</si>
  <si>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</si>
  <si>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</si>
  <si>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</si>
  <si>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</si>
  <si>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</si>
  <si>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</si>
  <si>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</si>
  <si>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</si>
  <si>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</si>
  <si>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</si>
  <si>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</si>
  <si>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</si>
  <si>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</si>
  <si>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</si>
  <si>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</si>
  <si>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</si>
  <si>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</si>
  <si>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</si>
  <si>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</si>
  <si>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</si>
  <si>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</si>
  <si>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</si>
  <si>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</si>
  <si>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</si>
  <si>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</si>
  <si>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</si>
  <si>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</si>
  <si>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</si>
  <si>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</si>
  <si>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</si>
  <si>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</si>
  <si>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</si>
  <si>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</si>
  <si>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</si>
  <si>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</si>
  <si>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</si>
  <si>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</si>
  <si>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</si>
  <si>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</si>
  <si>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</si>
  <si>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</si>
  <si>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</si>
  <si>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</si>
  <si>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</si>
  <si>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</si>
  <si>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</si>
  <si>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</si>
  <si>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</si>
  <si>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</si>
  <si>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</si>
  <si>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</si>
  <si>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</si>
  <si>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</si>
  <si>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</si>
  <si>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</si>
  <si>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</si>
  <si>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</si>
  <si>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</si>
  <si>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</si>
  <si>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</si>
  <si>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</si>
  <si>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</si>
  <si>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</si>
  <si>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</si>
  <si>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</si>
  <si>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</si>
  <si>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</si>
  <si>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</si>
  <si>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</si>
  <si>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</si>
  <si>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</si>
  <si>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</si>
  <si>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</si>
  <si>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</si>
  <si>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</si>
  <si>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</si>
  <si>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</si>
  <si>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</si>
  <si>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</si>
  <si>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</si>
  <si>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</si>
  <si>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</si>
  <si>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</si>
  <si>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</si>
  <si>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</si>
  <si>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</si>
  <si>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</si>
  <si>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</si>
  <si>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</si>
  <si>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</si>
  <si>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</si>
  <si>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</si>
  <si>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</si>
  <si>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</si>
  <si>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</si>
  <si>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</si>
  <si>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</si>
  <si>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</si>
  <si>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</si>
  <si>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</si>
  <si>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</si>
  <si>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</si>
  <si>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</si>
  <si>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</si>
  <si>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</si>
  <si>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</si>
  <si>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</si>
  <si>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</si>
  <si>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</si>
  <si>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</si>
  <si>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</si>
  <si>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</si>
  <si>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</si>
  <si>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</si>
  <si>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</si>
  <si>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</si>
  <si>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</si>
  <si>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</si>
  <si>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</si>
  <si>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</si>
  <si>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</si>
  <si>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</si>
  <si>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</si>
  <si>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</si>
  <si>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</si>
  <si>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</si>
  <si>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</si>
  <si>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</si>
  <si>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</si>
  <si>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</si>
  <si>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</si>
  <si>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</si>
  <si>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</si>
  <si>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</si>
  <si>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</si>
  <si>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</si>
  <si>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</si>
  <si>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</si>
  <si>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</si>
  <si>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</si>
  <si>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</si>
  <si>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</si>
  <si>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</si>
  <si>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</si>
  <si>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</si>
  <si>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</si>
  <si>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</si>
  <si>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</si>
  <si>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</si>
  <si>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</si>
  <si>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</si>
  <si>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</si>
  <si>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</si>
  <si>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</si>
  <si>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</si>
  <si>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</si>
  <si>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</si>
  <si>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</si>
  <si>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</si>
  <si>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</si>
  <si>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</si>
  <si>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</si>
  <si>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</si>
  <si>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</si>
  <si>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</si>
  <si>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</si>
  <si>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</si>
  <si>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</si>
  <si>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</si>
  <si>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</si>
  <si>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</si>
  <si>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</si>
  <si>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</si>
  <si>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</si>
  <si>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</si>
  <si>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</si>
  <si>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</si>
  <si>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</si>
  <si>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</si>
  <si>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</si>
  <si>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</si>
  <si>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</si>
  <si>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</si>
  <si>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</si>
  <si>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</si>
  <si>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</si>
  <si>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</si>
  <si>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</si>
  <si>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</si>
  <si>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</si>
  <si>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</si>
  <si>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</si>
  <si>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</si>
  <si>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</si>
  <si>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</si>
  <si>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</si>
  <si>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</si>
  <si>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</si>
  <si>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</si>
  <si>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</si>
  <si>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</si>
  <si>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</si>
  <si>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</si>
  <si>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</si>
  <si>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</si>
  <si>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</si>
  <si>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</si>
  <si>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</si>
  <si>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</si>
  <si>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</si>
  <si>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</si>
  <si>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</si>
  <si>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</si>
  <si>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</si>
  <si>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</si>
  <si>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</si>
  <si>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</si>
  <si>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</si>
  <si>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</si>
  <si>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</si>
  <si>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</si>
  <si>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</si>
  <si>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</si>
  <si>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</si>
  <si>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</si>
  <si>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</si>
  <si>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</si>
  <si>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</si>
  <si>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</si>
  <si>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</si>
  <si>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</si>
  <si>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</si>
  <si>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</si>
  <si>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</si>
  <si>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</si>
  <si>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</si>
  <si>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</si>
  <si>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</si>
  <si>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</si>
  <si>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</si>
  <si>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</si>
  <si>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</si>
  <si>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</si>
  <si>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</si>
  <si>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</si>
  <si>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</si>
  <si>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</si>
  <si>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</si>
  <si>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</si>
  <si>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</si>
  <si>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</si>
  <si>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</si>
  <si>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</si>
  <si>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</si>
  <si>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</si>
  <si>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</si>
  <si>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</si>
  <si>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</si>
  <si>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</si>
  <si>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</si>
  <si>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</si>
  <si>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</si>
  <si>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</si>
  <si>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</si>
  <si>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</si>
  <si>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</si>
  <si>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</si>
  <si>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</si>
  <si>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</si>
  <si>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</si>
  <si>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</si>
  <si>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</si>
  <si>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</si>
  <si>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</si>
  <si>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</si>
  <si>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</si>
  <si>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</si>
  <si>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</si>
  <si>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</si>
  <si>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</si>
  <si>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</si>
  <si>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</si>
  <si>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</si>
  <si>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</si>
  <si>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</si>
  <si>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</si>
  <si>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</si>
  <si>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</si>
  <si>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</si>
  <si>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</si>
  <si>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</si>
  <si>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</si>
  <si>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</si>
  <si>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</si>
  <si>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</si>
  <si>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</si>
  <si>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</si>
  <si>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</si>
  <si>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</si>
  <si>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</si>
  <si>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</si>
  <si>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</si>
  <si>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</si>
  <si>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</si>
  <si>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</si>
  <si>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</si>
  <si>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</si>
  <si>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</si>
  <si>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</si>
  <si>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</si>
  <si>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</si>
  <si>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</si>
  <si>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</si>
  <si>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</si>
  <si>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</si>
  <si>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</si>
  <si>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</si>
  <si>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</si>
  <si>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</si>
  <si>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</si>
  <si>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</si>
  <si>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</si>
  <si>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</si>
  <si>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</si>
  <si>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</si>
  <si>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</si>
  <si>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</si>
  <si>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</si>
  <si>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</si>
  <si>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</si>
  <si>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</si>
  <si>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</si>
  <si>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</si>
  <si>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</si>
  <si>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</si>
  <si>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</si>
  <si>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</si>
  <si>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</si>
  <si>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</si>
  <si>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</si>
  <si>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</si>
  <si>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</si>
  <si>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</si>
  <si>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</si>
  <si>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</si>
  <si>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</si>
  <si>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</si>
  <si>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</si>
  <si>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</si>
  <si>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</si>
  <si>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</si>
  <si>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</si>
  <si>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</si>
  <si>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</si>
  <si>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</si>
  <si>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</si>
  <si>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</si>
  <si>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</si>
  <si>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</si>
  <si>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</si>
  <si>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</si>
  <si>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</si>
  <si>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</si>
  <si>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</si>
  <si>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</si>
  <si>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</si>
  <si>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</si>
  <si>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</si>
  <si>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</si>
  <si>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</si>
  <si>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</si>
  <si>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</si>
  <si>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</si>
  <si>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</si>
  <si>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</si>
  <si>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</si>
  <si>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</si>
  <si>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</si>
  <si>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</si>
  <si>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</si>
  <si>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</si>
  <si>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</si>
  <si>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</si>
  <si>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</si>
  <si>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</si>
  <si>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</si>
  <si>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</si>
  <si>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</si>
  <si>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</si>
  <si>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</si>
  <si>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</si>
  <si>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</si>
  <si>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</si>
  <si>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</si>
  <si>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</si>
  <si>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</si>
  <si>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</si>
  <si>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</si>
  <si>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</si>
  <si>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</si>
  <si>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</si>
  <si>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</si>
  <si>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</si>
  <si>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</si>
  <si>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</si>
  <si>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</si>
  <si>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</si>
  <si>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</si>
  <si>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</si>
  <si>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</si>
  <si>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</si>
  <si>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</si>
  <si>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</si>
  <si>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</si>
  <si>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</si>
  <si>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</si>
  <si>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</si>
  <si>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</si>
  <si>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</si>
  <si>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</si>
  <si>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</si>
  <si>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</si>
  <si>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</si>
  <si>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</si>
  <si>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</si>
  <si>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</si>
  <si>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</si>
  <si>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</si>
  <si>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</si>
  <si>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</si>
  <si>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</si>
  <si>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</si>
  <si>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</si>
  <si>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</si>
  <si>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</si>
  <si>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</si>
  <si>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</si>
  <si>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</si>
  <si>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</si>
  <si>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</si>
  <si>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</si>
  <si>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</si>
  <si>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</si>
  <si>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</si>
  <si>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</si>
  <si>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</si>
  <si>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</si>
  <si>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</si>
  <si>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</si>
  <si>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</si>
  <si>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</si>
  <si>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</si>
  <si>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</si>
  <si>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</si>
  <si>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</si>
  <si>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</si>
  <si>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</si>
  <si>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</si>
  <si>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</si>
  <si>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</si>
  <si>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</si>
  <si>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</si>
  <si>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</si>
  <si>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</si>
  <si>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</si>
  <si>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</si>
  <si>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</si>
  <si>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</si>
  <si>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</si>
  <si>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</si>
  <si>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</si>
  <si>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</si>
  <si>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</si>
  <si>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</si>
  <si>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</si>
  <si>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</si>
  <si>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</si>
  <si>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</si>
  <si>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</si>
  <si>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</si>
  <si>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</si>
  <si>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</si>
  <si>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</si>
  <si>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</si>
  <si>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</si>
  <si>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</si>
  <si>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</si>
  <si>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</si>
  <si>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</si>
  <si>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</si>
  <si>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</si>
  <si>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</si>
  <si>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</si>
  <si>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</si>
  <si>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</si>
  <si>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</si>
  <si>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</si>
  <si>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</si>
  <si>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</si>
  <si>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</si>
  <si>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</si>
  <si>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</si>
  <si>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</si>
  <si>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</si>
  <si>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</si>
  <si>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</si>
  <si>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</si>
  <si>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</si>
  <si>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</si>
  <si>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</si>
  <si>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</si>
  <si>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</si>
  <si>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</si>
  <si>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</si>
  <si>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</si>
  <si>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</si>
  <si>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</si>
  <si>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</si>
  <si>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</si>
  <si>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</si>
  <si>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</si>
  <si>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</si>
  <si>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</si>
  <si>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</si>
  <si>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</si>
  <si>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</si>
  <si>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</si>
  <si>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</si>
  <si>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</si>
  <si>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</si>
  <si>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</si>
  <si>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</si>
  <si>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</si>
  <si>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</si>
  <si>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</si>
  <si>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</si>
  <si>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</si>
  <si>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</si>
  <si>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</si>
  <si>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</si>
  <si>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</si>
  <si>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</si>
  <si>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</si>
  <si>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</si>
  <si>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</si>
  <si>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</si>
  <si>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</si>
  <si>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</si>
  <si>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</si>
  <si>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</si>
  <si>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</si>
  <si>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</si>
  <si>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</si>
  <si>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</si>
  <si>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</si>
  <si>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</si>
  <si>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</si>
  <si>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</si>
  <si>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</si>
  <si>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</si>
  <si>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</si>
  <si>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</si>
  <si>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</si>
  <si>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</si>
  <si>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</si>
  <si>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</si>
  <si>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</si>
  <si>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</si>
  <si>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</si>
  <si>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</si>
  <si>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</si>
  <si>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</si>
  <si>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</si>
  <si>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</si>
  <si>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</si>
  <si>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</si>
  <si>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</si>
  <si>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</si>
  <si>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</si>
  <si>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</si>
  <si>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</si>
  <si>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</si>
  <si>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</si>
  <si>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</si>
  <si>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</si>
  <si>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</si>
  <si>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</si>
  <si>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</si>
  <si>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</si>
  <si>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</si>
  <si>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</si>
  <si>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</si>
  <si>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</si>
  <si>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</si>
  <si>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</si>
  <si>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</si>
  <si>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</si>
  <si>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</si>
  <si>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</si>
  <si>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</si>
  <si>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</si>
  <si>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</si>
  <si>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</si>
  <si>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</si>
  <si>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</si>
  <si>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</si>
  <si>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</si>
  <si>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</si>
  <si>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</si>
  <si>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</si>
  <si>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</si>
  <si>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</si>
  <si>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</si>
  <si>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</si>
  <si>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</si>
  <si>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</si>
  <si>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</si>
  <si>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</si>
  <si>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</si>
  <si>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</si>
  <si>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</si>
  <si>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</si>
  <si>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</si>
  <si>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</si>
  <si>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</si>
  <si>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</si>
  <si>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</si>
  <si>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</si>
  <si>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</si>
  <si>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</si>
  <si>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</si>
  <si>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</si>
  <si>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</si>
  <si>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</si>
  <si>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</si>
  <si>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</si>
  <si>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</si>
  <si>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</si>
  <si>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</si>
  <si>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</si>
  <si>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</si>
  <si>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</si>
  <si>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</si>
  <si>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</si>
  <si>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</si>
  <si>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</si>
  <si>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</si>
  <si>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</si>
  <si>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</si>
  <si>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</si>
  <si>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</si>
  <si>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</si>
  <si>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</si>
  <si>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</si>
  <si>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</si>
  <si>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</si>
  <si>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</si>
  <si>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</si>
  <si>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</si>
  <si>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</si>
  <si>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</si>
  <si>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</si>
  <si>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</si>
  <si>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</si>
  <si>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</si>
  <si>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</si>
  <si>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</si>
  <si>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</si>
  <si>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</si>
  <si>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</si>
  <si>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</si>
  <si>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</si>
  <si>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</si>
  <si>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</si>
  <si>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</si>
  <si>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</si>
  <si>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</si>
  <si>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</si>
  <si>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</si>
  <si>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</si>
  <si>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</si>
  <si>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</si>
  <si>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</si>
  <si>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</si>
  <si>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</si>
  <si>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</si>
  <si>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</si>
  <si>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</si>
  <si>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</si>
  <si>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</si>
  <si>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</si>
  <si>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</si>
  <si>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</si>
  <si>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</si>
  <si>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</si>
  <si>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</si>
  <si>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</si>
  <si>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</si>
  <si>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</si>
  <si>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</si>
  <si>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</si>
  <si>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</si>
  <si>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</si>
  <si>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</si>
  <si>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</si>
  <si>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</si>
  <si>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</si>
  <si>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</si>
  <si>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</si>
  <si>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</si>
  <si>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</si>
  <si>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</si>
  <si>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</si>
  <si>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</si>
  <si>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</si>
  <si>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</si>
  <si>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</si>
  <si>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</si>
  <si>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</si>
  <si>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</si>
  <si>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</si>
  <si>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</si>
  <si>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</si>
  <si>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</si>
  <si>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</si>
  <si>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</si>
  <si>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</si>
  <si>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</si>
  <si>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</si>
  <si>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</si>
  <si>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</si>
  <si>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</si>
  <si>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</si>
  <si>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</si>
  <si>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</si>
  <si>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</si>
  <si>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</si>
  <si>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</si>
  <si>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</si>
  <si>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</si>
  <si>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</si>
  <si>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</si>
  <si>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</si>
  <si>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</si>
  <si>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</si>
  <si>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</si>
  <si>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</si>
  <si>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</si>
  <si>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</si>
  <si>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</si>
  <si>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</si>
  <si>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</si>
  <si>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</si>
  <si>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</si>
  <si>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</si>
  <si>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</si>
  <si>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</si>
  <si>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</si>
  <si>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</si>
  <si>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</si>
  <si>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</si>
  <si>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</si>
  <si>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</si>
  <si>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</si>
  <si>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</si>
  <si>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</si>
  <si>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</si>
  <si>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</si>
  <si>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</si>
  <si>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</si>
  <si>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</si>
  <si>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</si>
  <si>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</si>
  <si>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</si>
  <si>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</si>
  <si>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</si>
  <si>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</si>
  <si>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</si>
  <si>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</si>
  <si>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</si>
  <si>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</si>
  <si>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</si>
  <si>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</si>
  <si>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</si>
  <si>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</si>
  <si>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</si>
  <si>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</si>
  <si>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</si>
  <si>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</si>
  <si>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</si>
  <si>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</si>
  <si>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</si>
  <si>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</si>
  <si>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</si>
  <si>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</si>
  <si>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</si>
  <si>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</si>
  <si>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</si>
  <si>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</si>
  <si>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</si>
  <si>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</si>
  <si>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</si>
  <si>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</si>
  <si>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</si>
  <si>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</si>
  <si>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</si>
  <si>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</si>
  <si>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</si>
  <si>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</si>
  <si>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</si>
  <si>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</si>
  <si>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</si>
  <si>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</si>
  <si>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</si>
  <si>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</si>
  <si>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</si>
  <si>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</si>
  <si>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</si>
  <si>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</si>
  <si>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</si>
  <si>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</si>
  <si>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</si>
  <si>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</si>
  <si>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</si>
  <si>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</si>
  <si>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</si>
  <si>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</si>
  <si>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</si>
  <si>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</si>
  <si>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</si>
  <si>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</si>
  <si>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</si>
  <si>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</si>
  <si>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</si>
  <si>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</si>
  <si>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</si>
  <si>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</si>
  <si>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</si>
  <si>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</si>
  <si>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</si>
  <si>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</si>
  <si>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</si>
  <si>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</si>
  <si>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</si>
  <si>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</si>
  <si>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</si>
  <si>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</si>
  <si>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</si>
  <si>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</si>
  <si>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</si>
  <si>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</si>
  <si>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</si>
  <si>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</si>
  <si>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</si>
  <si>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</si>
  <si>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</si>
  <si>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</si>
  <si>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</si>
  <si>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</si>
  <si>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</si>
  <si>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</si>
  <si>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</si>
  <si>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</si>
  <si>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</si>
  <si>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</si>
  <si>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</si>
  <si>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</si>
  <si>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</si>
  <si>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</si>
  <si>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</si>
  <si>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</si>
  <si>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</si>
  <si>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</si>
  <si>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</si>
  <si>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</si>
  <si>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</si>
  <si>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</si>
  <si>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</si>
  <si>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</si>
  <si>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</si>
  <si>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</si>
  <si>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</si>
  <si>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</si>
  <si>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</si>
  <si>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</si>
  <si>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</si>
  <si>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</si>
  <si>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</si>
  <si>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</si>
  <si>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</si>
  <si>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</si>
  <si>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</si>
  <si>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</si>
  <si>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</si>
  <si>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</si>
  <si>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</si>
  <si>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</si>
  <si>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</si>
  <si>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</si>
  <si>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</si>
  <si>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</si>
  <si>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</si>
  <si>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</si>
  <si>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</si>
  <si>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</si>
  <si>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</si>
  <si>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</si>
  <si>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</si>
  <si>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</si>
  <si>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</si>
  <si>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</si>
  <si>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</si>
  <si>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</si>
  <si>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</si>
  <si>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</si>
  <si>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</si>
  <si>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</si>
  <si>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</si>
  <si>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</si>
  <si>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</si>
  <si>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</si>
  <si>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</si>
  <si>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</si>
  <si>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</si>
  <si>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</si>
  <si>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</si>
  <si>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</si>
  <si>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</si>
  <si>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</si>
  <si>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</si>
  <si>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</si>
  <si>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</si>
  <si>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</si>
  <si>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</si>
  <si>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</si>
  <si>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</si>
  <si>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</si>
  <si>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</si>
  <si>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</si>
  <si>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</si>
  <si>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</si>
  <si>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</si>
  <si>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</si>
  <si>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</si>
  <si>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</si>
  <si>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</si>
  <si>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</si>
  <si>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</si>
  <si>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</si>
  <si>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</si>
  <si>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</si>
  <si>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</si>
  <si>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</si>
  <si>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</si>
  <si>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</si>
  <si>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</si>
  <si>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</si>
  <si>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</si>
  <si>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</si>
  <si>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</si>
  <si>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</si>
  <si>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</si>
  <si>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</si>
  <si>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</si>
  <si>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</si>
  <si>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</si>
  <si>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</si>
  <si>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</si>
  <si>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</si>
  <si>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</si>
  <si>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</si>
  <si>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</si>
  <si>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</si>
  <si>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</si>
  <si>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</si>
  <si>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</si>
  <si>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</si>
  <si>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</si>
  <si>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</si>
  <si>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</si>
  <si>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</si>
  <si>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</si>
  <si>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</si>
  <si>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</si>
  <si>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</si>
  <si>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</si>
  <si>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</si>
  <si>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</si>
  <si>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</si>
  <si>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</si>
  <si>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</si>
  <si>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</si>
  <si>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</si>
  <si>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</si>
  <si>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</si>
  <si>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</si>
  <si>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</si>
  <si>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</si>
  <si>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</si>
  <si>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</si>
  <si>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</si>
  <si>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</si>
  <si>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</si>
  <si>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</si>
  <si>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</si>
  <si>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</si>
  <si>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</si>
  <si>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</si>
  <si>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</si>
  <si>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</si>
  <si>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</si>
  <si>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</si>
  <si>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</si>
  <si>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</si>
  <si>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</si>
  <si>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</si>
  <si>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</si>
  <si>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</si>
  <si>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</si>
  <si>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</si>
  <si>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</si>
  <si>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</si>
  <si>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</si>
  <si>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</si>
  <si>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</si>
  <si>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</si>
  <si>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</si>
  <si>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</si>
  <si>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</si>
  <si>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</si>
  <si>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</si>
  <si>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</si>
  <si>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</si>
  <si>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</si>
  <si>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</si>
  <si>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</si>
  <si>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</si>
  <si>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</si>
  <si>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</si>
  <si>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</si>
  <si>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</si>
  <si>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</si>
  <si>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</si>
  <si>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</si>
  <si>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</si>
  <si>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</si>
  <si>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</si>
  <si>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</si>
  <si>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</si>
  <si>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</si>
  <si>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</si>
  <si>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</si>
  <si>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</si>
  <si>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</si>
  <si>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</si>
  <si>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</si>
  <si>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</si>
  <si>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</si>
  <si>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</si>
  <si>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</si>
  <si>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</si>
  <si>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</si>
  <si>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</si>
  <si>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</si>
  <si>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</si>
  <si>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</si>
  <si>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</si>
  <si>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</si>
  <si>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</si>
  <si>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</si>
  <si>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</si>
  <si>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</si>
  <si>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</si>
  <si>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</si>
  <si>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</si>
  <si>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</si>
  <si>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</si>
  <si>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</si>
  <si>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</si>
  <si>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</si>
  <si>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</si>
  <si>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</si>
  <si>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</si>
  <si>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</si>
  <si>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</si>
  <si>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</si>
  <si>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</si>
  <si>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</si>
  <si>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</si>
  <si>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</si>
  <si>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</si>
  <si>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</si>
  <si>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</si>
  <si>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</si>
  <si>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</si>
  <si>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</si>
  <si>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</si>
  <si>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</si>
  <si>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</si>
  <si>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</si>
  <si>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</si>
  <si>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</si>
  <si>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</si>
  <si>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</si>
  <si>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</si>
  <si>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</si>
  <si>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</si>
  <si>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</si>
  <si>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</si>
  <si>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</si>
  <si>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</si>
  <si>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</si>
  <si>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</si>
  <si>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</si>
  <si>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</si>
  <si>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</si>
  <si>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</si>
  <si>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</si>
  <si>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</si>
  <si>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</si>
  <si>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</si>
  <si>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</si>
  <si>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</si>
  <si>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</si>
  <si>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</si>
  <si>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</si>
  <si>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</si>
  <si>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</si>
  <si>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</si>
  <si>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</si>
  <si>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</si>
  <si>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</si>
  <si>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</si>
  <si>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</si>
  <si>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</si>
  <si>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</si>
  <si>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</si>
  <si>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</si>
  <si>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</si>
  <si>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</si>
  <si>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</si>
  <si>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</si>
  <si>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</si>
  <si>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</si>
  <si>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</si>
  <si>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</si>
  <si>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</si>
  <si>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</si>
  <si>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</si>
  <si>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</si>
  <si>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</si>
  <si>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</si>
  <si>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</si>
  <si>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</si>
  <si>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</si>
  <si>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</si>
  <si>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</si>
  <si>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</si>
  <si>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</si>
  <si>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</si>
  <si>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</si>
  <si>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</si>
  <si>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</si>
  <si>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</si>
  <si>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</si>
  <si>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</si>
  <si>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</si>
  <si>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</si>
  <si>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</si>
  <si>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</si>
  <si>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</si>
  <si>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</si>
  <si>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</si>
  <si>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</si>
  <si>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</si>
  <si>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</si>
  <si>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</si>
  <si>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</si>
  <si>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</si>
  <si>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</si>
  <si>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</si>
  <si>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</si>
  <si>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</si>
  <si>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</si>
  <si>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</si>
  <si>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</si>
  <si>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</si>
  <si>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</si>
  <si>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</si>
  <si>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</si>
  <si>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</si>
  <si>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</si>
  <si>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</si>
  <si>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</si>
  <si>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</si>
  <si>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</si>
  <si>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</si>
  <si>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</si>
  <si>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</si>
  <si>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</si>
  <si>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</si>
  <si>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</si>
  <si>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</si>
  <si>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</si>
  <si>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</si>
  <si>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</si>
  <si>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</si>
  <si>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</si>
  <si>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</si>
  <si>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</si>
  <si>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</si>
  <si>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</si>
  <si>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</si>
  <si>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</si>
  <si>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</si>
  <si>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</si>
  <si>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</si>
  <si>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</si>
  <si>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</si>
  <si>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</si>
  <si>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</si>
  <si>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</si>
  <si>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</si>
  <si>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</si>
  <si>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</si>
  <si>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</si>
  <si>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</si>
  <si>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</si>
  <si>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</si>
  <si>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</si>
  <si>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</si>
  <si>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</si>
  <si>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</si>
  <si>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</si>
  <si>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</si>
  <si>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</si>
  <si>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</si>
  <si>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</si>
  <si>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</si>
  <si>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</si>
  <si>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</si>
  <si>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</si>
  <si>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</si>
  <si>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</si>
  <si>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</si>
  <si>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</si>
  <si>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</si>
  <si>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</si>
  <si>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</si>
  <si>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</si>
  <si>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</si>
  <si>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</si>
  <si>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</si>
  <si>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</si>
  <si>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</si>
  <si>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</si>
  <si>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</si>
  <si>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</si>
  <si>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</si>
  <si>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</si>
  <si>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</si>
  <si>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</si>
  <si>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</si>
  <si>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</si>
  <si>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</si>
  <si>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</si>
  <si>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</si>
  <si>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</si>
  <si>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</si>
  <si>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</si>
  <si>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</si>
  <si>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</si>
  <si>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</si>
  <si>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</si>
  <si>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</si>
  <si>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</si>
  <si>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</si>
  <si>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</si>
  <si>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</si>
  <si>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</si>
  <si>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</si>
  <si>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</si>
  <si>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</si>
  <si>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</si>
  <si>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</si>
  <si>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</si>
  <si>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</si>
  <si>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</si>
  <si>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</si>
  <si>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</si>
  <si>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</si>
  <si>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</si>
  <si>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</si>
  <si>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</si>
  <si>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</si>
  <si>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</si>
  <si>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</si>
  <si>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</si>
  <si>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</si>
  <si>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</si>
  <si>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</si>
  <si>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</si>
  <si>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</si>
  <si>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</si>
  <si>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</si>
  <si>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</si>
  <si>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</si>
  <si>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</si>
  <si>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</si>
  <si>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</si>
  <si>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</si>
  <si>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</si>
  <si>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</si>
  <si>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</si>
  <si>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</si>
  <si>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</si>
  <si>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</si>
  <si>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</si>
  <si>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</si>
  <si>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</si>
  <si>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</si>
  <si>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</si>
  <si>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</si>
  <si>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</si>
  <si>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</si>
  <si>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</si>
  <si>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</si>
  <si>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</si>
  <si>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</si>
  <si>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</si>
  <si>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</si>
  <si>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</si>
  <si>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</si>
  <si>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</si>
  <si>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</si>
  <si>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</si>
  <si>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</si>
  <si>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</si>
  <si>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</si>
  <si>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</si>
  <si>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</si>
  <si>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</si>
  <si>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</si>
  <si>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</si>
  <si>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</si>
  <si>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</si>
  <si>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</si>
  <si>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</si>
  <si>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</si>
  <si>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</si>
  <si>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</si>
  <si>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</si>
  <si>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</si>
  <si>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</si>
  <si>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</si>
  <si>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</si>
  <si>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</si>
  <si>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</si>
  <si>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</si>
  <si>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</si>
  <si>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</si>
  <si>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</si>
  <si>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</si>
  <si>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</si>
  <si>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</si>
  <si>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</si>
  <si>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</si>
  <si>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</si>
  <si>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</si>
  <si>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</si>
  <si>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</si>
  <si>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</si>
  <si>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</si>
  <si>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</si>
  <si>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</si>
  <si>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</si>
  <si>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</si>
  <si>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</si>
  <si>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</si>
  <si>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</si>
  <si>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</si>
  <si>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</si>
  <si>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</si>
  <si>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</si>
  <si>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</si>
  <si>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</si>
  <si>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</si>
  <si>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</si>
  <si>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</si>
  <si>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</si>
  <si>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</si>
  <si>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</si>
  <si>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</si>
  <si>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</si>
  <si>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</si>
  <si>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</si>
  <si>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</si>
  <si>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</si>
  <si>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</si>
  <si>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</si>
  <si>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</si>
  <si>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</si>
  <si>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</si>
  <si>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</si>
  <si>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</si>
  <si>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</si>
  <si>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</si>
  <si>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</si>
  <si>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</si>
  <si>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</si>
  <si>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</si>
  <si>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</si>
  <si>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</si>
  <si>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</si>
  <si>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</si>
  <si>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</si>
  <si>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</si>
  <si>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</si>
  <si>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</si>
  <si>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</si>
  <si>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</si>
  <si>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</si>
  <si>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</si>
  <si>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</si>
  <si>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</si>
  <si>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</si>
  <si>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</si>
  <si>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</si>
  <si>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</si>
  <si>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</si>
  <si>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</si>
  <si>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</si>
  <si>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</si>
  <si>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</si>
  <si>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</si>
  <si>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</si>
  <si>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</si>
  <si>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</si>
  <si>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</si>
  <si>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</si>
  <si>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</si>
  <si>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</si>
  <si>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</si>
  <si>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</si>
  <si>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</si>
  <si>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</si>
  <si>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</si>
  <si>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</si>
  <si>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</si>
  <si>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</si>
  <si>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</si>
  <si>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</si>
  <si>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</si>
  <si>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</si>
  <si>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</si>
  <si>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</si>
  <si>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</si>
  <si>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</si>
  <si>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</si>
  <si>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</si>
  <si>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</si>
  <si>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</si>
  <si>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</si>
  <si>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</si>
  <si>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</si>
  <si>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</si>
  <si>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</si>
  <si>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</si>
  <si>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</si>
  <si>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</si>
  <si>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</si>
  <si>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</si>
  <si>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</si>
  <si>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</si>
  <si>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</si>
  <si>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</si>
  <si>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</si>
  <si>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</si>
  <si>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</si>
  <si>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</si>
  <si>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</si>
  <si>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</si>
  <si>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</si>
  <si>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</si>
  <si>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</si>
  <si>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</si>
  <si>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</si>
  <si>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</si>
  <si>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</si>
  <si>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</si>
  <si>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</si>
  <si>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</si>
  <si>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</si>
  <si>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</si>
  <si>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</si>
  <si>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</si>
  <si>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</si>
  <si>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</si>
  <si>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</si>
  <si>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</si>
  <si>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</si>
  <si>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</si>
  <si>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</si>
  <si>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</si>
  <si>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</si>
  <si>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</si>
  <si>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</si>
  <si>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</si>
  <si>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</si>
  <si>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</si>
  <si>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</si>
  <si>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</si>
  <si>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</si>
  <si>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</si>
  <si>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</si>
  <si>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</si>
  <si>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</si>
  <si>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</si>
  <si>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</si>
  <si>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</si>
  <si>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</si>
  <si>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</si>
  <si>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</si>
  <si>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</si>
  <si>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</si>
  <si>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</si>
  <si>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</si>
  <si>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</si>
  <si>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</si>
  <si>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</si>
  <si>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</si>
  <si>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</si>
  <si>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</si>
  <si>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</si>
  <si>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</si>
  <si>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</si>
  <si>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</si>
  <si>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</si>
  <si>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</si>
  <si>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</si>
  <si>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</si>
  <si>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</si>
  <si>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</si>
  <si>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</si>
  <si>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</si>
  <si>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</si>
  <si>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</si>
  <si>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</si>
  <si>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</si>
  <si>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</si>
  <si>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</si>
  <si>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</si>
  <si>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</si>
  <si>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</si>
  <si>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</si>
  <si>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</si>
  <si>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</si>
  <si>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</si>
  <si>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</si>
  <si>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</si>
  <si>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</si>
  <si>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</si>
  <si>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</si>
  <si>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</si>
  <si>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</si>
  <si>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</si>
  <si>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</si>
  <si>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</si>
  <si>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</si>
  <si>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</si>
  <si>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</si>
  <si>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</si>
  <si>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</si>
  <si>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</si>
  <si>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</si>
  <si>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</si>
  <si>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</si>
  <si>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</si>
  <si>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</si>
  <si>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</si>
  <si>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</si>
  <si>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</si>
  <si>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</si>
  <si>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</si>
  <si>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</si>
  <si>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</si>
  <si>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</si>
  <si>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</si>
  <si>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</si>
  <si>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</si>
  <si>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</si>
  <si>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</si>
  <si>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</si>
  <si>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</si>
  <si>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</si>
  <si>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</si>
  <si>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</si>
  <si>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</si>
  <si>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</si>
  <si>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</si>
  <si>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</si>
  <si>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</si>
  <si>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</si>
  <si>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</si>
  <si>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</si>
  <si>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</si>
  <si>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</si>
  <si>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</si>
  <si>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</si>
  <si>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</si>
  <si>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</si>
  <si>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</si>
  <si>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</si>
  <si>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</si>
  <si>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</si>
  <si>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</si>
  <si>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</si>
  <si>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</si>
  <si>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</si>
  <si>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</si>
  <si>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</si>
  <si>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</si>
  <si>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</si>
  <si>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</si>
  <si>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</si>
  <si>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</si>
  <si>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</si>
  <si>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</si>
  <si>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</si>
  <si>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</si>
  <si>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</si>
  <si>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</si>
  <si>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</si>
  <si>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</si>
  <si>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</si>
  <si>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</si>
  <si>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</si>
  <si>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</si>
  <si>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</si>
  <si>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</si>
  <si>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</si>
  <si>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</si>
  <si>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</si>
  <si>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</si>
  <si>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</si>
  <si>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</si>
  <si>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</si>
  <si>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</si>
  <si>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</si>
  <si>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</si>
  <si>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</si>
  <si>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</si>
  <si>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</si>
  <si>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</si>
  <si>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</si>
  <si>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</si>
  <si>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</si>
  <si>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</si>
  <si>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</si>
  <si>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</si>
  <si>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</si>
  <si>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</si>
  <si>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</si>
  <si>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</si>
  <si>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</si>
  <si>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</si>
  <si>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</si>
  <si>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</si>
  <si>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</si>
  <si>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</si>
  <si>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</si>
  <si>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</si>
  <si>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</si>
  <si>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</si>
  <si>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</si>
  <si>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</si>
  <si>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</si>
  <si>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</si>
  <si>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</si>
  <si>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</si>
  <si>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</si>
  <si>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</si>
  <si>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</si>
  <si>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</si>
  <si>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</si>
  <si>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</si>
  <si>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</si>
  <si>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</si>
  <si>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</si>
  <si>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</si>
  <si>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</si>
  <si>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</si>
  <si>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</si>
  <si>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</si>
  <si>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</si>
  <si>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</si>
  <si>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</si>
  <si>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</si>
  <si>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</si>
  <si>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</si>
  <si>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</si>
  <si>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</si>
  <si>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</si>
  <si>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</si>
  <si>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</si>
  <si>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</si>
  <si>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</si>
  <si>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</si>
  <si>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</si>
  <si>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</si>
  <si>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</si>
  <si>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</si>
  <si>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</si>
  <si>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</si>
  <si>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</si>
  <si>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</si>
  <si>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</si>
  <si>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</si>
  <si>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</si>
  <si>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</si>
  <si>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</si>
  <si>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</si>
  <si>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</si>
  <si>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</si>
  <si>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</si>
  <si>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</si>
  <si>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</si>
  <si>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</si>
  <si>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</si>
  <si>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</si>
  <si>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</si>
  <si>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</si>
  <si>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</si>
  <si>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</si>
  <si>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</si>
  <si>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</si>
  <si>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</si>
  <si>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</si>
  <si>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</si>
  <si>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</si>
  <si>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</si>
  <si>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</si>
  <si>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</si>
  <si>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</si>
  <si>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</si>
  <si>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</si>
  <si>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</si>
  <si>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</si>
  <si>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</si>
  <si>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</si>
  <si>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</si>
  <si>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</si>
  <si>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</si>
  <si>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</si>
  <si>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</si>
  <si>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</si>
  <si>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</si>
  <si>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</si>
  <si>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</si>
  <si>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</si>
  <si>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</si>
  <si>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</si>
  <si>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</si>
  <si>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</si>
  <si>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</si>
  <si>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</si>
  <si>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</si>
  <si>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</si>
  <si>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</si>
  <si>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</si>
  <si>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</si>
  <si>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</si>
  <si>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</si>
  <si>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</si>
  <si>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</si>
  <si>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</si>
  <si>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</si>
  <si>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</si>
  <si>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</si>
  <si>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</si>
  <si>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</si>
  <si>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</si>
  <si>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</si>
  <si>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</si>
  <si>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</si>
  <si>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</si>
  <si>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</si>
  <si>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</si>
  <si>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</si>
  <si>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</si>
  <si>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</si>
  <si>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</si>
  <si>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</si>
  <si>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</si>
  <si>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</si>
  <si>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</si>
  <si>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</si>
  <si>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</si>
  <si>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</si>
  <si>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</si>
  <si>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</si>
  <si>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</si>
  <si>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</si>
  <si>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</si>
  <si>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</si>
  <si>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</si>
  <si>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</si>
  <si>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</si>
  <si>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</si>
  <si>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</si>
  <si>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</si>
  <si>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</si>
  <si>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</si>
  <si>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</si>
  <si>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</si>
  <si>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</si>
  <si>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</si>
  <si>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</si>
  <si>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</si>
  <si>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</si>
  <si>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</si>
  <si>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</si>
  <si>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</si>
  <si>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</si>
  <si>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</si>
  <si>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</si>
  <si>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</si>
  <si>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</si>
  <si>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</si>
  <si>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</si>
  <si>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</si>
  <si>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</si>
  <si>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</si>
  <si>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</si>
  <si>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</si>
  <si>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</si>
  <si>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</si>
  <si>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</si>
  <si>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</si>
  <si>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</si>
  <si>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</si>
  <si>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</si>
  <si>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</si>
  <si>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</si>
  <si>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</si>
  <si>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</si>
  <si>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</si>
  <si>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</si>
  <si>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</si>
  <si>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</si>
  <si>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</si>
  <si>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</si>
  <si>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</si>
  <si>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</si>
  <si>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</si>
  <si>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</si>
  <si>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</si>
  <si>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</si>
  <si>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</si>
  <si>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</si>
  <si>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</si>
  <si>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</si>
  <si>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</si>
  <si>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</si>
  <si>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</si>
  <si>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</si>
  <si>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</si>
  <si>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</si>
  <si>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</si>
  <si>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</si>
  <si>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</si>
  <si>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</si>
  <si>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</si>
  <si>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</si>
  <si>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</si>
  <si>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</si>
  <si>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</si>
  <si>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</si>
  <si>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</si>
  <si>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</si>
  <si>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</si>
  <si>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</si>
  <si>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</si>
  <si>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</si>
  <si>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</si>
  <si>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</si>
  <si>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</si>
  <si>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</si>
  <si>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</si>
  <si>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</si>
  <si>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</si>
  <si>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</si>
  <si>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</si>
  <si>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</si>
  <si>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</si>
  <si>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</si>
  <si>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</si>
  <si>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</si>
  <si>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</si>
  <si>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</si>
  <si>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</si>
  <si>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</si>
  <si>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</si>
  <si>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</si>
  <si>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</si>
  <si>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</si>
  <si>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</si>
  <si>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</si>
  <si>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</si>
  <si>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</si>
  <si>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</si>
  <si>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</si>
  <si>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</si>
  <si>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</si>
  <si>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</si>
  <si>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</si>
  <si>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</si>
  <si>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</si>
  <si>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</si>
  <si>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</si>
  <si>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</si>
  <si>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</si>
  <si>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</si>
  <si>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</si>
  <si>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</si>
  <si>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</si>
  <si>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</si>
  <si>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</si>
  <si>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</si>
  <si>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</si>
  <si>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</si>
  <si>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</si>
  <si>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</si>
  <si>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</si>
  <si>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</si>
  <si>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</si>
  <si>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</si>
  <si>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</si>
  <si>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</si>
  <si>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</si>
  <si>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</si>
  <si>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</si>
  <si>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</si>
  <si>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</si>
  <si>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</si>
  <si>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</si>
  <si>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</si>
  <si>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</si>
  <si>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</si>
  <si>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</si>
  <si>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</si>
  <si>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</si>
  <si>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</si>
  <si>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</si>
  <si>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</si>
  <si>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</si>
  <si>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</si>
  <si>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</si>
  <si>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</si>
  <si>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</si>
  <si>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</si>
  <si>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</si>
  <si>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</si>
  <si>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</si>
  <si>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</si>
  <si>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</si>
  <si>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</si>
  <si>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</si>
  <si>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</si>
  <si>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</si>
  <si>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</si>
  <si>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</si>
  <si>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</si>
  <si>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</si>
  <si>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</si>
  <si>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</si>
  <si>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</si>
  <si>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</si>
  <si>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</si>
  <si>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</si>
  <si>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</si>
  <si>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</si>
  <si>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</si>
  <si>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</si>
  <si>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</si>
  <si>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</si>
  <si>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</si>
  <si>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</si>
  <si>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</si>
  <si>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</si>
  <si>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</si>
  <si>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</si>
  <si>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</si>
  <si>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</si>
  <si>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</si>
  <si>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</si>
  <si>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</si>
  <si>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</si>
  <si>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</si>
  <si>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</si>
  <si>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</si>
  <si>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</si>
  <si>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</si>
  <si>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</si>
  <si>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</si>
  <si>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</si>
  <si>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</si>
  <si>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</si>
  <si>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</si>
  <si>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</si>
  <si>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</si>
  <si>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</si>
  <si>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</si>
  <si>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</si>
  <si>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</si>
  <si>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</si>
  <si>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</si>
  <si>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</si>
  <si>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</si>
  <si>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</si>
  <si>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</si>
  <si>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</si>
  <si>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</si>
  <si>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</si>
  <si>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</si>
  <si>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</si>
  <si>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</si>
  <si>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</si>
  <si>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</si>
  <si>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</si>
  <si>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</si>
  <si>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</si>
  <si>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</si>
  <si>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</si>
  <si>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</si>
  <si>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</si>
  <si>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</si>
  <si>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</si>
  <si>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</si>
  <si>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</si>
  <si>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</si>
  <si>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</si>
  <si>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</si>
  <si>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</si>
  <si>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</si>
  <si>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</si>
  <si>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</si>
  <si>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</si>
  <si>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</si>
  <si>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</si>
  <si>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</si>
  <si>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</si>
  <si>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</si>
  <si>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</si>
  <si>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</si>
  <si>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</si>
  <si>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</si>
  <si>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</si>
  <si>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</si>
  <si>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</si>
  <si>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</si>
  <si>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</si>
  <si>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</si>
  <si>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</si>
  <si>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</si>
  <si>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</si>
  <si>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</si>
  <si>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</si>
  <si>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</si>
  <si>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</si>
  <si>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</si>
  <si>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</si>
  <si>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</si>
  <si>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</si>
  <si>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</si>
  <si>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</si>
  <si>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</si>
  <si>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</si>
  <si>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</si>
  <si>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</si>
  <si>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</si>
  <si>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</si>
  <si>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</si>
  <si>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</si>
  <si>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</si>
  <si>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</si>
  <si>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</si>
  <si>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</si>
  <si>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</si>
  <si>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</si>
  <si>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</si>
  <si>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</si>
  <si>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</si>
  <si>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</si>
  <si>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</si>
  <si>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</si>
  <si>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</si>
  <si>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</si>
  <si>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</si>
  <si>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</si>
  <si>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</si>
  <si>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</si>
  <si>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</si>
  <si>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</si>
  <si>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</si>
  <si>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</si>
  <si>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</si>
  <si>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</si>
  <si>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</si>
  <si>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</si>
  <si>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</si>
  <si>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</si>
  <si>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</si>
  <si>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</si>
  <si>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</si>
  <si>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</si>
  <si>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</si>
  <si>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</si>
  <si>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</si>
  <si>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</si>
  <si>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</si>
  <si>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</si>
  <si>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</si>
  <si>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</si>
  <si>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</si>
  <si>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</si>
  <si>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</si>
  <si>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</si>
  <si>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</si>
  <si>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</si>
  <si>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</si>
  <si>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</si>
  <si>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</si>
  <si>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</si>
  <si>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</si>
  <si>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</si>
  <si>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</si>
  <si>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</si>
  <si>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</si>
  <si>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</si>
  <si>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</si>
  <si>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</si>
  <si>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</si>
  <si>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</si>
  <si>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</si>
  <si>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</si>
  <si>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</si>
  <si>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</si>
  <si>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</si>
  <si>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</si>
  <si>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</si>
  <si>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</si>
  <si>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</si>
  <si>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</si>
  <si>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</si>
  <si>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</si>
  <si>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</si>
  <si>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</si>
  <si>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</si>
  <si>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</si>
  <si>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</si>
  <si>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</si>
  <si>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</si>
  <si>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</si>
  <si>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</si>
  <si>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</si>
  <si>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</si>
  <si>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</si>
  <si>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</si>
  <si>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</si>
  <si>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</si>
  <si>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</si>
  <si>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</si>
  <si>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</si>
  <si>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</si>
  <si>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</si>
  <si>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</si>
  <si>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</si>
  <si>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</si>
  <si>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</si>
  <si>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</si>
  <si>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</si>
  <si>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</si>
  <si>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</si>
  <si>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</si>
  <si>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</si>
  <si>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</si>
  <si>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</si>
  <si>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</si>
  <si>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</si>
  <si>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</si>
  <si>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</si>
  <si>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</si>
  <si>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</si>
  <si>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</si>
  <si>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</si>
  <si>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</si>
  <si>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</si>
  <si>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</si>
  <si>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</si>
  <si>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</si>
  <si>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</si>
  <si>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</si>
  <si>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</si>
  <si>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</si>
  <si>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</si>
  <si>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</si>
  <si>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</si>
  <si>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</si>
  <si>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</si>
  <si>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</si>
  <si>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</si>
  <si>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</si>
  <si>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</si>
  <si>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</si>
  <si>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</si>
  <si>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</si>
  <si>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</si>
  <si>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</si>
  <si>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</si>
  <si>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</si>
  <si>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</si>
  <si>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</si>
  <si>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</si>
  <si>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</si>
  <si>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</si>
  <si>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</si>
  <si>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</si>
  <si>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</si>
  <si>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</si>
  <si>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</si>
  <si>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</si>
  <si>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</si>
  <si>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</si>
  <si>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</si>
  <si>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</si>
  <si>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</si>
  <si>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</si>
  <si>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</si>
  <si>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</si>
  <si>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</si>
  <si>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</si>
  <si>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</si>
  <si>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</si>
  <si>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</si>
  <si>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</si>
  <si>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</si>
  <si>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</si>
  <si>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</si>
  <si>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</si>
  <si>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</si>
  <si>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</si>
  <si>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</si>
  <si>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</si>
  <si>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</si>
  <si>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</si>
  <si>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</si>
  <si>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</si>
  <si>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</si>
  <si>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</si>
  <si>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</si>
  <si>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</si>
  <si>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</si>
  <si>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</si>
  <si>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</si>
  <si>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</si>
  <si>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</si>
  <si>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</si>
  <si>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</si>
  <si>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</si>
  <si>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</si>
  <si>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</si>
  <si>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</si>
  <si>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</si>
  <si>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</si>
  <si>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</si>
  <si>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</si>
  <si>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</si>
  <si>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</si>
  <si>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</si>
  <si>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</si>
  <si>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</si>
  <si>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</si>
  <si>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</si>
  <si>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</si>
  <si>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</si>
  <si>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</si>
  <si>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</si>
  <si>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</si>
  <si>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</si>
  <si>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</si>
  <si>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</si>
  <si>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</si>
  <si>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</si>
  <si>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</si>
  <si>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</si>
  <si>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</si>
  <si>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</si>
  <si>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</si>
  <si>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</si>
  <si>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</si>
  <si>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</si>
  <si>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</si>
  <si>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</si>
  <si>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</si>
  <si>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</si>
  <si>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</si>
  <si>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</si>
  <si>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</si>
  <si>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</si>
  <si>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</si>
  <si>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</si>
  <si>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</si>
  <si>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</si>
  <si>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</si>
  <si>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</si>
  <si>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</si>
  <si>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</si>
  <si>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</si>
  <si>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</si>
  <si>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</si>
  <si>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</si>
  <si>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</si>
  <si>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</si>
  <si>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</si>
  <si>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</si>
  <si>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</si>
  <si>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</si>
  <si>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</si>
  <si>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</si>
  <si>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</si>
  <si>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</si>
  <si>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</si>
  <si>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</si>
  <si>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</si>
  <si>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</si>
  <si>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</si>
  <si>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</si>
  <si>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</si>
  <si>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</si>
  <si>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</si>
  <si>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</si>
  <si>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</si>
  <si>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</si>
  <si>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</si>
  <si>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</si>
  <si>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</si>
  <si>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</si>
  <si>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</si>
  <si>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</si>
  <si>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</si>
  <si>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</si>
  <si>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</si>
  <si>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</si>
  <si>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</si>
  <si>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</si>
  <si>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</si>
  <si>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</si>
  <si>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</si>
  <si>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</si>
  <si>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</si>
  <si>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</si>
  <si>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</si>
  <si>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</si>
  <si>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</si>
  <si>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</si>
  <si>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</si>
  <si>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</si>
  <si>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</si>
  <si>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</si>
  <si>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</si>
  <si>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</si>
  <si>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</si>
  <si>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</si>
  <si>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</si>
  <si>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</si>
  <si>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</si>
  <si>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</si>
  <si>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</si>
  <si>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</si>
  <si>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</si>
  <si>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</si>
  <si>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</si>
  <si>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</si>
  <si>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</si>
  <si>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</si>
  <si>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</si>
  <si>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</si>
  <si>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</si>
  <si>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</si>
  <si>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</si>
  <si>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</si>
  <si>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</si>
  <si>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</si>
  <si>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</si>
  <si>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</si>
  <si>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</si>
  <si>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</si>
  <si>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</si>
  <si>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</si>
  <si>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</si>
  <si>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</si>
  <si>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</si>
  <si>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</si>
  <si>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</si>
  <si>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</si>
  <si>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</si>
  <si>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</si>
  <si>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</si>
  <si>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</si>
  <si>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</si>
  <si>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</si>
  <si>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</si>
  <si>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</si>
  <si>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</si>
  <si>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</si>
  <si>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</si>
  <si>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</si>
  <si>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</si>
  <si>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</si>
  <si>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</si>
  <si>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</si>
  <si>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</si>
  <si>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</si>
  <si>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</si>
  <si>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</si>
  <si>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</si>
  <si>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</si>
  <si>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</si>
  <si>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</si>
  <si>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</si>
  <si>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</si>
  <si>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</si>
  <si>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</si>
  <si>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</si>
  <si>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</si>
  <si>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</si>
  <si>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</si>
  <si>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</si>
  <si>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</si>
  <si>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</si>
  <si>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</si>
  <si>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</si>
  <si>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</si>
  <si>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</si>
  <si>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</si>
  <si>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</si>
  <si>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</si>
  <si>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</si>
  <si>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</si>
  <si>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</si>
  <si>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</si>
  <si>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</si>
  <si>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</si>
  <si>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</si>
  <si>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</si>
  <si>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</si>
  <si>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</si>
  <si>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</si>
  <si>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</si>
  <si>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</si>
  <si>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</si>
  <si>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</si>
  <si>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</si>
  <si>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</si>
  <si>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</si>
  <si>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</si>
  <si>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</si>
  <si>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</si>
  <si>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</si>
  <si>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</si>
  <si>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</si>
  <si>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</si>
  <si>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</si>
  <si>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</si>
  <si>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</si>
  <si>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</si>
  <si>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</si>
  <si>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</si>
  <si>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</si>
  <si>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</si>
  <si>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</si>
  <si>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</si>
  <si>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</si>
  <si>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</si>
  <si>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</si>
  <si>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</si>
  <si>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</si>
  <si>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</si>
  <si>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</si>
  <si>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</si>
  <si>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</si>
  <si>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</si>
  <si>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</si>
  <si>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</si>
  <si>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</si>
  <si>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</si>
  <si>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</si>
  <si>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</si>
  <si>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</si>
  <si>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</si>
  <si>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</si>
  <si>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</si>
  <si>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</si>
  <si>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</si>
  <si>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</si>
  <si>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</si>
  <si>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</si>
  <si>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</si>
  <si>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</si>
  <si>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</si>
  <si>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</si>
  <si>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</si>
  <si>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</si>
  <si>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</si>
  <si>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</si>
  <si>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</si>
  <si>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</si>
  <si>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</si>
  <si>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</si>
  <si>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</si>
  <si>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</si>
  <si>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</si>
  <si>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</si>
  <si>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</si>
  <si>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</si>
  <si>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</si>
  <si>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</si>
  <si>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</si>
  <si>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</si>
  <si>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</si>
  <si>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</si>
  <si>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</si>
  <si>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</si>
  <si>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</si>
  <si>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</si>
  <si>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</si>
  <si>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</si>
  <si>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</si>
  <si>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</si>
  <si>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</si>
  <si>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</si>
  <si>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</si>
  <si>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</si>
  <si>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</si>
  <si>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</si>
  <si>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</si>
  <si>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</si>
  <si>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</si>
  <si>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</si>
  <si>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</si>
  <si>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</si>
  <si>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</si>
  <si>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</si>
  <si>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</si>
  <si>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</si>
  <si>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</si>
  <si>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</si>
  <si>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</si>
  <si>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</si>
  <si>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</si>
  <si>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</si>
  <si>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</si>
  <si>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</si>
  <si>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</si>
  <si>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</si>
  <si>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</si>
  <si>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</si>
  <si>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</si>
  <si>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</si>
  <si>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</si>
  <si>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</si>
  <si>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</si>
  <si>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</si>
  <si>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</si>
  <si>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</si>
  <si>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</si>
  <si>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</si>
  <si>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</si>
  <si>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</si>
  <si>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</si>
  <si>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</si>
  <si>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</si>
  <si>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</si>
  <si>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</si>
  <si>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</si>
  <si>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</si>
  <si>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</si>
  <si>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</si>
  <si>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</si>
  <si>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</si>
  <si>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</si>
  <si>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</si>
  <si>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</si>
  <si>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</si>
  <si>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</si>
  <si>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</si>
  <si>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</si>
  <si>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</si>
  <si>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</si>
  <si>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</si>
  <si>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</si>
  <si>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</si>
  <si>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</si>
  <si>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</si>
  <si>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</si>
  <si>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</si>
  <si>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</si>
  <si>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</si>
  <si>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</si>
  <si>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</si>
  <si>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</si>
  <si>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</si>
  <si>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</si>
  <si>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</si>
  <si>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</si>
  <si>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</si>
  <si>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</si>
  <si>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</si>
  <si>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</si>
  <si>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</si>
  <si>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</si>
  <si>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</si>
  <si>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</si>
  <si>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</si>
  <si>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</si>
  <si>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</si>
  <si>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</si>
  <si>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</si>
  <si>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</si>
  <si>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</si>
  <si>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</si>
  <si>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</si>
  <si>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</si>
  <si>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</si>
  <si>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</si>
  <si>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</si>
  <si>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</si>
  <si>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</si>
  <si>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</si>
  <si>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</si>
  <si>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</si>
  <si>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</si>
  <si>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</si>
  <si>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</si>
  <si>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</si>
  <si>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</si>
  <si>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</si>
  <si>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</si>
  <si>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</si>
  <si>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</si>
  <si>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</si>
  <si>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</si>
  <si>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</si>
  <si>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</si>
  <si>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</si>
  <si>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</si>
  <si>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</si>
  <si>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</si>
  <si>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</si>
  <si>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</si>
  <si>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</si>
  <si>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</si>
  <si>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</si>
  <si>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</si>
  <si>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</si>
  <si>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</si>
  <si>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</si>
  <si>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</si>
  <si>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</si>
  <si>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</si>
  <si>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</si>
  <si>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</si>
  <si>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</si>
  <si>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</si>
  <si>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</si>
  <si>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</si>
  <si>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</si>
  <si>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</si>
  <si>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</si>
  <si>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</si>
  <si>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</si>
  <si>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</si>
  <si>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</si>
  <si>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</si>
  <si>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</si>
  <si>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</si>
  <si>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</si>
  <si>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</si>
  <si>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</si>
  <si>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</si>
  <si>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</si>
  <si>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</si>
  <si>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</si>
  <si>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</si>
  <si>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</si>
  <si>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</si>
  <si>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</si>
  <si>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</si>
  <si>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</si>
  <si>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</si>
  <si>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</si>
  <si>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</si>
  <si>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</si>
  <si>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</si>
  <si>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</si>
  <si>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</si>
  <si>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</si>
  <si>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</si>
  <si>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</si>
  <si>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</si>
  <si>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</si>
  <si>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</si>
  <si>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</si>
  <si>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</si>
  <si>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</si>
  <si>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</si>
  <si>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</si>
  <si>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</si>
  <si>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</si>
  <si>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</si>
  <si>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</si>
  <si>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</si>
  <si>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</si>
  <si>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</si>
  <si>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</si>
  <si>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</si>
  <si>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</si>
  <si>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</si>
  <si>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</si>
  <si>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</si>
  <si>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</si>
  <si>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</si>
  <si>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</si>
  <si>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</si>
  <si>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</si>
  <si>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</si>
  <si>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</si>
  <si>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</si>
  <si>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</si>
  <si>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</si>
  <si>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</si>
  <si>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</si>
  <si>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</si>
  <si>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</si>
  <si>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</si>
  <si>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</si>
  <si>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</si>
  <si>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</si>
  <si>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</si>
  <si>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</si>
  <si>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</si>
  <si>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</si>
  <si>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</si>
  <si>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</si>
  <si>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</si>
  <si>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</si>
  <si>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</si>
  <si>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</si>
  <si>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</si>
  <si>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</si>
  <si>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</si>
  <si>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</si>
  <si>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</si>
  <si>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</si>
  <si>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</si>
  <si>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</si>
  <si>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</si>
  <si>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</si>
  <si>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</si>
  <si>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</si>
  <si>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</si>
  <si>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</si>
  <si>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</si>
  <si>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</si>
  <si>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</si>
  <si>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</si>
  <si>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</si>
  <si>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</si>
  <si>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</si>
  <si>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</si>
  <si>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</si>
  <si>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</si>
  <si>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</si>
  <si>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</si>
  <si>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</si>
  <si>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</si>
  <si>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</si>
  <si>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</si>
  <si>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</si>
  <si>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</si>
  <si>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</si>
  <si>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</si>
  <si>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</si>
  <si>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</si>
  <si>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</si>
  <si>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</si>
  <si>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</si>
  <si>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</si>
  <si>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</si>
  <si>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</si>
  <si>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</si>
  <si>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</si>
  <si>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</si>
  <si>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</si>
  <si>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</si>
  <si>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</si>
  <si>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</si>
  <si>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</si>
  <si>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</si>
  <si>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</si>
  <si>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</si>
  <si>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</si>
  <si>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</si>
  <si>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</si>
  <si>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</si>
  <si>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</si>
  <si>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</si>
  <si>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</si>
  <si>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</si>
  <si>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</si>
  <si>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</si>
  <si>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</si>
  <si>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</si>
  <si>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</si>
  <si>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</si>
  <si>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</si>
  <si>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</si>
  <si>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</si>
  <si>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</si>
  <si>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</si>
  <si>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</si>
  <si>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</si>
  <si>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</si>
  <si>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</si>
  <si>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</si>
  <si>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</si>
  <si>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</si>
  <si>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</si>
  <si>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</si>
  <si>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</si>
  <si>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</si>
  <si>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</si>
  <si>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</si>
  <si>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</si>
  <si>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</si>
  <si>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</si>
  <si>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</si>
  <si>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</si>
  <si>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</si>
  <si>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</si>
  <si>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</si>
  <si>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</si>
  <si>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</si>
  <si>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</si>
  <si>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</si>
  <si>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</si>
  <si>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</si>
  <si>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</si>
  <si>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</si>
  <si>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</si>
  <si>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</si>
  <si>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</si>
  <si>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</si>
  <si>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</si>
  <si>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</si>
  <si>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</si>
  <si>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</si>
  <si>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</si>
  <si>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</si>
  <si>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</si>
  <si>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</si>
  <si>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</si>
  <si>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</si>
  <si>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</si>
  <si>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</si>
  <si>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</si>
  <si>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</si>
  <si>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</si>
  <si>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</si>
  <si>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</si>
  <si>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</si>
  <si>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</si>
  <si>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</si>
  <si>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</si>
  <si>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</si>
  <si>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</si>
  <si>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</si>
  <si>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</si>
  <si>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</si>
  <si>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</si>
  <si>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</si>
  <si>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</si>
  <si>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</si>
  <si>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</si>
  <si>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</si>
  <si>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</si>
  <si>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</si>
  <si>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</si>
  <si>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</si>
  <si>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</si>
  <si>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</si>
  <si>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</si>
  <si>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</si>
  <si>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</si>
  <si>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</si>
  <si>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</si>
  <si>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</si>
  <si>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</si>
  <si>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</si>
  <si>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</si>
  <si>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</si>
  <si>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</si>
  <si>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</si>
  <si>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</si>
  <si>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</si>
  <si>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</si>
  <si>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</si>
  <si>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</si>
  <si>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</si>
  <si>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</si>
  <si>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</si>
  <si>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</si>
  <si>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</si>
  <si>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</si>
  <si>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</si>
  <si>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</si>
  <si>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</si>
  <si>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</si>
  <si>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</si>
  <si>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</si>
  <si>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</si>
  <si>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</si>
  <si>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</si>
  <si>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</si>
  <si>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</si>
  <si>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</si>
  <si>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</si>
  <si>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</si>
  <si>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</si>
  <si>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</si>
  <si>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</si>
  <si>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</si>
  <si>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</si>
  <si>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</si>
  <si>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</si>
  <si>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</si>
  <si>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</si>
  <si>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</si>
  <si>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</si>
  <si>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</si>
  <si>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</si>
  <si>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</si>
  <si>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</si>
  <si>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</si>
  <si>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</si>
  <si>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</si>
  <si>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</si>
  <si>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</si>
  <si>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</si>
  <si>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</si>
  <si>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</si>
  <si>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</si>
  <si>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</si>
  <si>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</si>
  <si>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</si>
  <si>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</si>
  <si>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</si>
  <si>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</si>
  <si>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</si>
  <si>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</si>
  <si>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</si>
  <si>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</si>
  <si>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</si>
  <si>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</si>
  <si>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</si>
  <si>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</si>
  <si>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</si>
  <si>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</si>
  <si>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</si>
  <si>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</si>
  <si>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</si>
  <si>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</si>
  <si>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</si>
  <si>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</si>
  <si>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</si>
  <si>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</si>
  <si>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</si>
  <si>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</si>
  <si>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</si>
  <si>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</si>
  <si>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</si>
  <si>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</si>
  <si>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</si>
  <si>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</si>
  <si>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</si>
  <si>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</si>
  <si>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</si>
  <si>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</si>
  <si>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</si>
  <si>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</si>
  <si>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</si>
  <si>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</si>
  <si>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</si>
  <si>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</si>
  <si>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</si>
  <si>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</si>
  <si>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</si>
  <si>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</si>
  <si>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</si>
  <si>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</si>
  <si>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</si>
  <si>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</si>
  <si>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</si>
  <si>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</si>
  <si>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</si>
  <si>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</si>
  <si>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</si>
  <si>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</si>
  <si>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</si>
  <si>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</si>
  <si>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</si>
  <si>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</si>
  <si>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</si>
  <si>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</si>
  <si>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</si>
  <si>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</si>
  <si>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</si>
  <si>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</si>
  <si>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</si>
  <si>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</si>
  <si>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</si>
  <si>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</si>
  <si>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</si>
  <si>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</si>
  <si>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</si>
  <si>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</si>
  <si>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</si>
  <si>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</si>
  <si>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</si>
  <si>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</si>
  <si>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</si>
  <si>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</si>
  <si>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</si>
  <si>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</si>
  <si>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</si>
  <si>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</si>
  <si>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</si>
  <si>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</si>
  <si>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</si>
  <si>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</si>
  <si>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</si>
  <si>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</si>
  <si>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</si>
  <si>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</si>
  <si>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</si>
  <si>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</si>
  <si>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</si>
  <si>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</si>
  <si>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</si>
  <si>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</si>
  <si>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</si>
  <si>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</si>
  <si>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</si>
  <si>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</si>
  <si>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</si>
  <si>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</si>
  <si>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</si>
  <si>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</si>
  <si>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</si>
  <si>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</si>
  <si>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</si>
  <si>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</si>
  <si>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</si>
  <si>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</si>
  <si>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</si>
  <si>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</si>
  <si>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</si>
  <si>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</si>
  <si>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</si>
  <si>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</si>
  <si>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</si>
  <si>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</si>
  <si>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</si>
  <si>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</si>
  <si>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</si>
  <si>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</si>
  <si>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</si>
  <si>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</si>
  <si>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</si>
  <si>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</si>
  <si>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</si>
  <si>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</si>
  <si>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</si>
  <si>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</si>
  <si>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</si>
  <si>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</si>
  <si>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</si>
  <si>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</si>
  <si>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</si>
  <si>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</si>
  <si>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</si>
  <si>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</si>
  <si>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</si>
  <si>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</si>
  <si>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</si>
  <si>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</si>
  <si>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</si>
  <si>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</si>
  <si>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</si>
  <si>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</si>
  <si>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</si>
  <si>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</si>
  <si>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</si>
  <si>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</si>
  <si>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</si>
  <si>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</si>
  <si>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</si>
  <si>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</si>
  <si>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</si>
  <si>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</si>
  <si>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</si>
  <si>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</si>
  <si>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</si>
  <si>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</si>
  <si>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</si>
  <si>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</si>
  <si>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</si>
  <si>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</si>
  <si>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</si>
  <si>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</si>
  <si>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</si>
  <si>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</si>
  <si>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</si>
  <si>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</si>
  <si>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</si>
  <si>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</si>
  <si>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</si>
  <si>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</si>
  <si>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</si>
  <si>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</si>
  <si>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</si>
  <si>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</si>
  <si>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</si>
  <si>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</si>
  <si>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</si>
  <si>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</si>
  <si>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</si>
  <si>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</si>
  <si>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</si>
  <si>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</si>
  <si>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</si>
  <si>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</si>
  <si>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</si>
  <si>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</si>
  <si>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</si>
  <si>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</si>
  <si>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</si>
  <si>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</si>
  <si>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</si>
  <si>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</si>
  <si>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</si>
  <si>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</si>
  <si>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</si>
  <si>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</si>
  <si>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</si>
  <si>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</si>
  <si>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</si>
  <si>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</si>
  <si>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</si>
  <si>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</si>
  <si>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</si>
  <si>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</si>
  <si>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</si>
  <si>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</si>
  <si>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</si>
  <si>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</si>
  <si>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</si>
  <si>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</si>
  <si>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</si>
  <si>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</si>
  <si>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</si>
  <si>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</si>
  <si>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</si>
  <si>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</si>
  <si>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</si>
  <si>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</si>
  <si>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</si>
  <si>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</si>
  <si>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</si>
  <si>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</si>
  <si>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</si>
  <si>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</si>
  <si>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</si>
  <si>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</si>
  <si>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</si>
  <si>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</si>
  <si>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</si>
  <si>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</si>
  <si>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</si>
  <si>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</si>
  <si>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</si>
  <si>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</si>
  <si>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</si>
  <si>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</si>
  <si>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</si>
  <si>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</si>
  <si>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</si>
  <si>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</si>
  <si>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</si>
  <si>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</si>
  <si>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</si>
  <si>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</si>
  <si>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</si>
  <si>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</si>
  <si>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</si>
  <si>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</si>
  <si>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</si>
  <si>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</si>
  <si>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</si>
  <si>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</si>
  <si>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</si>
  <si>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</si>
  <si>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</si>
  <si>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</si>
  <si>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</si>
  <si>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</si>
  <si>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</si>
  <si>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</si>
  <si>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</si>
  <si>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</si>
  <si>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</si>
  <si>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</si>
  <si>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</si>
  <si>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</si>
  <si>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</si>
  <si>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</si>
  <si>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</si>
  <si>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</si>
  <si>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</si>
  <si>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</si>
  <si>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</si>
  <si>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</si>
  <si>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</si>
  <si>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</si>
  <si>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</si>
  <si>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</si>
  <si>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</si>
  <si>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</si>
  <si>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</si>
  <si>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</si>
  <si>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</si>
  <si>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</si>
  <si>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</si>
  <si>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</si>
  <si>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</si>
  <si>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</si>
  <si>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</si>
  <si>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</si>
  <si>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</si>
  <si>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</si>
  <si>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</si>
  <si>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</si>
  <si>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</si>
  <si>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</si>
  <si>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</si>
  <si>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</si>
  <si>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</si>
  <si>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</si>
  <si>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</si>
  <si>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</si>
  <si>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</si>
  <si>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</si>
  <si>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</si>
  <si>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</si>
  <si>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</si>
  <si>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</si>
  <si>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</si>
  <si>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</si>
  <si>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</si>
  <si>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</si>
  <si>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</si>
  <si>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</si>
  <si>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</si>
  <si>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</si>
  <si>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</si>
  <si>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</si>
  <si>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</si>
  <si>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</si>
  <si>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</si>
  <si>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</si>
  <si>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</si>
  <si>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</si>
  <si>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</si>
  <si>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</si>
  <si>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</si>
  <si>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</si>
  <si>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</si>
  <si>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</si>
  <si>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</si>
  <si>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</si>
  <si>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</si>
  <si>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</si>
  <si>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</si>
  <si>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</si>
  <si>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</si>
  <si>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</si>
  <si>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</si>
  <si>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</si>
  <si>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</si>
  <si>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</si>
  <si>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</si>
  <si>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</si>
  <si>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</si>
  <si>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</si>
  <si>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</si>
  <si>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</si>
  <si>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</si>
  <si>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</si>
  <si>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</si>
  <si>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</si>
  <si>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</si>
  <si>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</si>
  <si>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</si>
  <si>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</si>
  <si>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</si>
  <si>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</si>
  <si>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</si>
  <si>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</si>
  <si>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</si>
  <si>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</si>
  <si>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</si>
  <si>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</si>
  <si>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</si>
  <si>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</si>
  <si>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</si>
  <si>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</si>
  <si>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</si>
  <si>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</si>
  <si>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</si>
  <si>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</si>
  <si>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</si>
  <si>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</si>
  <si>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</si>
  <si>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</si>
  <si>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</si>
  <si>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</si>
  <si>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</si>
  <si>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</si>
  <si>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</si>
  <si>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</si>
  <si>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</si>
  <si>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</si>
  <si>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</si>
  <si>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</si>
  <si>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</si>
  <si>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</si>
  <si>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</si>
  <si>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</si>
  <si>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</si>
  <si>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</si>
  <si>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</si>
  <si>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</si>
  <si>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</si>
  <si>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</si>
  <si>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</si>
  <si>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</si>
  <si>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</si>
  <si>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</si>
  <si>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</si>
  <si>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</si>
  <si>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</si>
  <si>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</si>
  <si>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</si>
  <si>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</si>
  <si>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</si>
  <si>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</si>
  <si>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</si>
  <si>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</si>
  <si>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</si>
  <si>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</si>
  <si>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</si>
  <si>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</si>
  <si>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</si>
  <si>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</si>
  <si>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</si>
  <si>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</si>
  <si>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</si>
  <si>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</si>
  <si>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</si>
  <si>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</si>
  <si>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</si>
  <si>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</si>
  <si>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</si>
  <si>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</si>
  <si>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</si>
  <si>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</si>
  <si>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</si>
  <si>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</si>
  <si>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</si>
  <si>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</si>
  <si>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</si>
  <si>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</si>
  <si>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</si>
  <si>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</si>
  <si>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</si>
  <si>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</si>
  <si>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</si>
  <si>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</si>
  <si>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</si>
  <si>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</si>
  <si>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</si>
  <si>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</si>
  <si>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</si>
  <si>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</si>
  <si>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</si>
  <si>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</si>
  <si>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</si>
  <si>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</si>
  <si>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</si>
  <si>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</si>
  <si>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</si>
  <si>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</si>
  <si>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</si>
  <si>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</si>
  <si>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</si>
  <si>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</si>
  <si>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</si>
  <si>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</si>
  <si>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</si>
  <si>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</si>
  <si>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</si>
  <si>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</si>
  <si>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</si>
  <si>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</si>
  <si>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</si>
  <si>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</si>
  <si>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</si>
  <si>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</si>
  <si>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</si>
  <si>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</si>
  <si>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</si>
  <si>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</si>
  <si>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</si>
  <si>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</si>
  <si>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</si>
  <si>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</si>
  <si>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</si>
  <si>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</si>
  <si>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</si>
  <si>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</si>
  <si>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</si>
  <si>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</si>
  <si>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</si>
  <si>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</si>
  <si>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</si>
  <si>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</si>
  <si>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</si>
  <si>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</si>
  <si>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</si>
  <si>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</si>
  <si>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</si>
  <si>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</si>
  <si>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</si>
  <si>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</si>
  <si>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</si>
  <si>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</si>
  <si>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</si>
  <si>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</si>
  <si>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</si>
  <si>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</si>
  <si>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</si>
  <si>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</si>
  <si>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</si>
  <si>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</si>
  <si>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</si>
  <si>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</si>
  <si>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</si>
  <si>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</si>
  <si>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</si>
  <si>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</si>
  <si>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</si>
  <si>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</si>
  <si>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</si>
  <si>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</si>
  <si>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</si>
  <si>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</si>
  <si>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</si>
  <si>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</si>
  <si>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</si>
  <si>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</si>
  <si>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</si>
  <si>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</si>
  <si>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</si>
  <si>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</si>
  <si>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</si>
  <si>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</si>
  <si>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</si>
  <si>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</si>
  <si>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</si>
  <si>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</si>
  <si>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</si>
  <si>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</si>
  <si>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</si>
  <si>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</si>
  <si>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</si>
  <si>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</si>
  <si>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</si>
  <si>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</si>
  <si>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</si>
  <si>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</si>
  <si>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</si>
  <si>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</si>
  <si>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</si>
  <si>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</si>
  <si>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</si>
  <si>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</si>
  <si>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</si>
  <si>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</si>
  <si>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</si>
  <si>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</si>
  <si>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</si>
  <si>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</si>
  <si>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</si>
  <si>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</si>
  <si>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</si>
  <si>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</si>
  <si>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</si>
  <si>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</si>
  <si>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</si>
  <si>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</si>
  <si>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</si>
  <si>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</si>
  <si>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</si>
  <si>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</si>
  <si>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</si>
  <si>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</si>
  <si>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</si>
  <si>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</si>
  <si>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</si>
  <si>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</si>
  <si>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</si>
  <si>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</si>
  <si>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</si>
  <si>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</si>
  <si>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</si>
  <si>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</si>
  <si>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</si>
  <si>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</si>
  <si>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</si>
  <si>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</si>
  <si>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</si>
  <si>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</si>
  <si>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</si>
  <si>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</si>
  <si>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</si>
  <si>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</si>
  <si>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</si>
  <si>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</si>
  <si>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</si>
  <si>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</si>
  <si>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</si>
  <si>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</si>
  <si>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</si>
  <si>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</si>
  <si>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</si>
  <si>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</si>
  <si>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</si>
  <si>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</si>
  <si>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</si>
  <si>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</si>
  <si>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</si>
  <si>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</si>
  <si>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</si>
  <si>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</si>
  <si>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</si>
  <si>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</si>
  <si>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</si>
  <si>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</si>
  <si>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</si>
  <si>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</si>
  <si>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</si>
  <si>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</si>
  <si>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</si>
  <si>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</si>
  <si>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</si>
  <si>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</si>
  <si>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</si>
  <si>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</si>
  <si>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</si>
  <si>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</si>
  <si>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</si>
  <si>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</si>
  <si>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</si>
  <si>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</si>
  <si>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</si>
  <si>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</si>
  <si>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</si>
  <si>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</si>
  <si>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</si>
  <si>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</si>
  <si>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</si>
  <si>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</si>
  <si>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</si>
  <si>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</si>
  <si>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</si>
  <si>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</si>
  <si>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</si>
  <si>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</si>
  <si>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</si>
  <si>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</si>
  <si>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</si>
  <si>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</si>
  <si>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</si>
  <si>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</si>
  <si>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</si>
  <si>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</si>
  <si>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</si>
  <si>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</si>
  <si>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</si>
  <si>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</si>
  <si>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</si>
  <si>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</si>
  <si>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</si>
  <si>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</si>
  <si>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</si>
  <si>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</si>
  <si>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</si>
  <si>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</si>
  <si>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</si>
  <si>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</si>
  <si>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</si>
  <si>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</si>
  <si>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</si>
  <si>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</si>
  <si>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</si>
  <si>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</si>
  <si>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</si>
  <si>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</si>
  <si>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</si>
  <si>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</si>
  <si>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</si>
  <si>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</si>
  <si>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</si>
  <si>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</si>
  <si>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</si>
  <si>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</si>
  <si>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</si>
  <si>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</si>
  <si>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</si>
  <si>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</si>
  <si>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</si>
  <si>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</si>
  <si>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</si>
  <si>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</si>
  <si>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</si>
  <si>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</si>
  <si>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</si>
  <si>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</si>
  <si>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</si>
  <si>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</si>
  <si>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</si>
  <si>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</si>
  <si>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</si>
  <si>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</si>
  <si>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</si>
  <si>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</si>
  <si>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</si>
  <si>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</si>
  <si>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</si>
  <si>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</si>
  <si>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</si>
  <si>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</si>
  <si>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</si>
  <si>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</si>
  <si>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</si>
  <si>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</si>
  <si>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</si>
  <si>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</si>
  <si>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</si>
  <si>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</si>
  <si>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</si>
  <si>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</si>
  <si>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</si>
  <si>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</si>
  <si>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</si>
  <si>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</si>
  <si>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</si>
  <si>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</si>
  <si>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</si>
  <si>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</si>
  <si>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</si>
  <si>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</si>
  <si>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</si>
  <si>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</si>
  <si>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</si>
  <si>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</si>
  <si>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</si>
  <si>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</si>
  <si>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</si>
  <si>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</si>
  <si>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</si>
  <si>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</si>
  <si>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</si>
  <si>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</si>
  <si>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</si>
  <si>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</si>
  <si>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</si>
  <si>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</si>
  <si>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</si>
  <si>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</si>
  <si>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</si>
  <si>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</si>
  <si>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</si>
  <si>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</si>
  <si>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</si>
  <si>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</si>
  <si>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</si>
  <si>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</si>
  <si>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</si>
  <si>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</si>
  <si>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</si>
  <si>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</si>
  <si>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</si>
  <si>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</si>
  <si>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</si>
  <si>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</si>
  <si>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</si>
  <si>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</si>
  <si>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</si>
  <si>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</si>
  <si>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</si>
  <si>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</si>
  <si>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</si>
  <si>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</si>
  <si>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</si>
  <si>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</si>
  <si>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</si>
  <si>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</si>
  <si>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</si>
  <si>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</si>
  <si>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</si>
  <si>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</si>
  <si>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</si>
  <si>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</si>
  <si>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</si>
  <si>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</si>
  <si>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</si>
  <si>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</si>
  <si>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</si>
  <si>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</si>
  <si>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</si>
  <si>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</si>
  <si>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</si>
  <si>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</si>
  <si>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</si>
  <si>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</si>
  <si>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</si>
  <si>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</si>
  <si>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</si>
  <si>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</si>
  <si>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</si>
  <si>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</si>
  <si>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</si>
  <si>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</si>
  <si>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</si>
  <si>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</si>
  <si>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</si>
  <si>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</si>
  <si>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</si>
  <si>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</si>
  <si>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</si>
  <si>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</si>
  <si>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</si>
  <si>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</si>
  <si>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</si>
  <si>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</si>
  <si>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</si>
  <si>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</si>
  <si>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</si>
  <si>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</si>
  <si>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</si>
  <si>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</si>
  <si>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</si>
  <si>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</si>
  <si>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</si>
  <si>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</si>
  <si>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</si>
  <si>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</si>
  <si>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</si>
  <si>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</si>
  <si>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</si>
  <si>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</si>
  <si>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</si>
  <si>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</si>
  <si>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</si>
  <si>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</si>
  <si>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</si>
  <si>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</si>
  <si>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</si>
  <si>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</si>
  <si>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</si>
  <si>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</si>
  <si>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</si>
  <si>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</si>
  <si>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</si>
  <si>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</si>
  <si>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</si>
  <si>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</si>
  <si>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</si>
  <si>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</si>
  <si>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</si>
  <si>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</si>
  <si>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</si>
  <si>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</si>
  <si>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</si>
  <si>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</si>
  <si>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</si>
  <si>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</si>
  <si>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</si>
  <si>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</si>
  <si>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</si>
  <si>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</si>
  <si>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</si>
  <si>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</si>
  <si>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</si>
  <si>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</si>
  <si>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</si>
  <si>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</si>
  <si>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</si>
  <si>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</si>
  <si>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</si>
  <si>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</si>
  <si>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</si>
  <si>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</si>
  <si>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</si>
  <si>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</si>
  <si>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</si>
  <si>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</si>
  <si>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</si>
  <si>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</si>
  <si>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</si>
  <si>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</si>
  <si>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</si>
  <si>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</si>
  <si>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</si>
  <si>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</si>
  <si>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</si>
  <si>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</si>
  <si>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</si>
  <si>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</si>
  <si>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</si>
  <si>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</si>
  <si>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</si>
  <si>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</si>
  <si>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</si>
  <si>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</si>
  <si>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</si>
  <si>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</si>
  <si>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</si>
  <si>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</si>
  <si>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</si>
  <si>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</si>
  <si>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</si>
  <si>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</si>
  <si>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</si>
  <si>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</si>
  <si>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</si>
  <si>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</si>
  <si>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</si>
  <si>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</si>
  <si>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</si>
  <si>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</si>
  <si>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</si>
  <si>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</si>
  <si>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</si>
  <si>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</si>
  <si>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</si>
  <si>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</si>
  <si>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</si>
  <si>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</si>
  <si>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</si>
  <si>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</si>
  <si>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</si>
  <si>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</si>
  <si>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</si>
  <si>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</si>
  <si>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</si>
  <si>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</si>
  <si>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</si>
  <si>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</si>
  <si>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</si>
  <si>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</si>
  <si>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</si>
  <si>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</si>
  <si>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</si>
  <si>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</si>
  <si>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</si>
  <si>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</si>
  <si>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</si>
  <si>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</si>
  <si>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</si>
  <si>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</si>
  <si>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</si>
  <si>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</si>
  <si>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</si>
  <si>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</si>
  <si>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</si>
  <si>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</si>
  <si>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</si>
  <si>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</si>
  <si>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</si>
  <si>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</si>
  <si>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</si>
  <si>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</si>
  <si>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</si>
  <si>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</si>
  <si>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</si>
  <si>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</si>
  <si>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</si>
  <si>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</si>
  <si>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</si>
  <si>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</si>
  <si>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</si>
  <si>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</si>
  <si>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</si>
  <si>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</si>
  <si>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</si>
  <si>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</si>
  <si>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</si>
  <si>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</si>
  <si>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</si>
  <si>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</si>
  <si>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</si>
  <si>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</si>
  <si>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</si>
  <si>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</si>
  <si>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</si>
  <si>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</si>
  <si>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</si>
  <si>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</si>
  <si>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</si>
  <si>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</si>
  <si>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</si>
  <si>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</si>
  <si>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</si>
  <si>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</si>
  <si>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</si>
  <si>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</si>
  <si>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</si>
  <si>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</si>
  <si>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</si>
  <si>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</si>
  <si>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</si>
  <si>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</si>
  <si>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</si>
  <si>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</si>
  <si>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</si>
  <si>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</si>
  <si>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</si>
  <si>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</si>
  <si>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</si>
  <si>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</si>
  <si>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</si>
  <si>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</si>
  <si>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</si>
  <si>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</si>
  <si>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</si>
  <si>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</si>
  <si>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</si>
  <si>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</si>
  <si>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</si>
  <si>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</si>
  <si>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</si>
  <si>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</si>
  <si>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</si>
  <si>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</si>
  <si>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</si>
  <si>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</si>
  <si>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</si>
  <si>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</si>
  <si>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</si>
  <si>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</si>
  <si>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</si>
  <si>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</si>
  <si>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</si>
  <si>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</si>
  <si>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</si>
  <si>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</si>
  <si>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</si>
  <si>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</si>
  <si>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</si>
  <si>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</si>
  <si>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</si>
  <si>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</si>
  <si>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</si>
  <si>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</si>
  <si>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</si>
  <si>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</si>
  <si>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</si>
  <si>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</si>
  <si>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</si>
  <si>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</si>
  <si>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</si>
  <si>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</si>
  <si>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</si>
  <si>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</si>
  <si>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</si>
  <si>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</si>
  <si>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</si>
  <si>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</si>
  <si>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</si>
  <si>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</si>
  <si>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</si>
  <si>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</si>
  <si>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</si>
  <si>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</si>
  <si>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</si>
  <si>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</si>
  <si>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</si>
  <si>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</si>
  <si>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</si>
  <si>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</si>
  <si>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</si>
  <si>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</si>
  <si>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</si>
  <si>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</si>
  <si>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</si>
  <si>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</si>
  <si>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</si>
  <si>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</si>
  <si>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</si>
  <si>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</si>
  <si>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</si>
  <si>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</si>
  <si>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</si>
  <si>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</si>
  <si>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</si>
  <si>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</si>
  <si>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</si>
  <si>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</si>
  <si>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</si>
  <si>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</si>
  <si>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</si>
  <si>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</si>
  <si>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</si>
  <si>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</si>
  <si>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</si>
  <si>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</si>
  <si>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</si>
  <si>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</si>
  <si>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</si>
  <si>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</si>
  <si>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</si>
  <si>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</si>
  <si>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</si>
  <si>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</si>
  <si>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</si>
  <si>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</si>
  <si>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</si>
  <si>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</si>
  <si>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</si>
  <si>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</si>
  <si>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</si>
  <si>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</si>
  <si>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</si>
  <si>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</si>
  <si>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</si>
  <si>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</si>
  <si>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</si>
  <si>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</si>
  <si>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</si>
  <si>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</si>
  <si>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</si>
  <si>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</si>
  <si>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</si>
  <si>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</si>
  <si>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</si>
  <si>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</si>
  <si>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</si>
  <si>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</si>
  <si>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</si>
  <si>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</si>
  <si>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</si>
  <si>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</si>
  <si>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</si>
  <si>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</si>
  <si>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</si>
  <si>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</si>
  <si>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</si>
  <si>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</si>
  <si>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</si>
  <si>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</si>
  <si>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</si>
  <si>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</si>
  <si>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</si>
  <si>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</si>
  <si>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</si>
  <si>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</si>
  <si>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</si>
  <si>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</si>
  <si>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</si>
  <si>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</si>
  <si>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</si>
  <si>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</si>
  <si>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</si>
  <si>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</si>
  <si>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</si>
  <si>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</si>
  <si>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</si>
  <si>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</si>
  <si>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</si>
  <si>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</si>
  <si>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</si>
  <si>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</si>
  <si>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</si>
  <si>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</si>
  <si>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</si>
  <si>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</si>
  <si>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</si>
  <si>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</si>
  <si>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</si>
  <si>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</si>
  <si>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</si>
  <si>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</si>
  <si>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</si>
  <si>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</si>
  <si>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</si>
  <si>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</si>
  <si>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</si>
  <si>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</si>
  <si>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</si>
  <si>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</si>
  <si>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</si>
  <si>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</si>
  <si>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</si>
  <si>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</si>
  <si>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</si>
  <si>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</si>
  <si>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</si>
  <si>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</si>
  <si>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</si>
  <si>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</si>
  <si>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</si>
  <si>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</si>
  <si>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</si>
  <si>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</si>
  <si>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</si>
  <si>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</si>
  <si>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</si>
  <si>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</si>
  <si>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</si>
  <si>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</si>
  <si>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</si>
  <si>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</si>
  <si>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</si>
  <si>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</si>
  <si>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</si>
  <si>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</si>
  <si>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</si>
  <si>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</si>
  <si>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</si>
  <si>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</si>
  <si>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</si>
  <si>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</si>
  <si>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</si>
  <si>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</si>
  <si>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</si>
  <si>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</si>
  <si>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</si>
  <si>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</si>
  <si>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</si>
  <si>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</si>
  <si>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</si>
  <si>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</si>
  <si>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</si>
  <si>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</si>
  <si>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</si>
  <si>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</si>
  <si>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</si>
  <si>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</si>
  <si>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</si>
  <si>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</si>
  <si>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</si>
  <si>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</si>
  <si>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</si>
  <si>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</si>
  <si>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</si>
  <si>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</si>
  <si>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</si>
  <si>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</si>
  <si>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</si>
  <si>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</si>
  <si>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</si>
  <si>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</si>
  <si>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</si>
  <si>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</si>
  <si>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</si>
  <si>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</si>
  <si>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</si>
  <si>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</si>
  <si>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</si>
  <si>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</si>
  <si>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</si>
  <si>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</si>
  <si>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</si>
  <si>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</si>
  <si>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</si>
  <si>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</si>
  <si>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</si>
  <si>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</si>
  <si>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</si>
  <si>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</si>
  <si>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</si>
  <si>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</si>
  <si>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</si>
  <si>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</si>
  <si>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</si>
  <si>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</si>
  <si>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</si>
  <si>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</si>
  <si>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</si>
  <si>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</si>
  <si>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</si>
  <si>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</si>
  <si>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</si>
  <si>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</si>
  <si>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</si>
  <si>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</si>
  <si>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</si>
  <si>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</si>
  <si>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</si>
  <si>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</si>
  <si>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</si>
  <si>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</si>
  <si>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</si>
  <si>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</si>
  <si>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</si>
  <si>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</si>
  <si>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</si>
  <si>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</si>
  <si>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</si>
  <si>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</si>
  <si>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</si>
  <si>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</si>
  <si>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</si>
  <si>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</si>
  <si>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</si>
  <si>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</si>
  <si>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</si>
  <si>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</si>
  <si>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</si>
  <si>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</si>
  <si>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</si>
  <si>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</si>
  <si>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</si>
  <si>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</si>
  <si>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</si>
  <si>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</si>
  <si>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</si>
  <si>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</si>
  <si>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</si>
  <si>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</si>
  <si>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</si>
  <si>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</si>
  <si>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</si>
  <si>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</si>
  <si>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</si>
  <si>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</si>
  <si>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</si>
  <si>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</si>
  <si>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</si>
  <si>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</si>
  <si>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</si>
  <si>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</si>
  <si>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</si>
  <si>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</si>
  <si>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</si>
  <si>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</si>
  <si>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</si>
  <si>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</si>
  <si>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</si>
  <si>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</si>
  <si>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</si>
  <si>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</si>
  <si>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</si>
  <si>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</si>
  <si>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</si>
  <si>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</si>
  <si>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</si>
  <si>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</si>
  <si>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</si>
  <si>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</si>
  <si>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</si>
  <si>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</si>
  <si>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</si>
  <si>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</si>
  <si>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</si>
  <si>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</si>
  <si>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</si>
  <si>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</si>
  <si>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</si>
  <si>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</si>
  <si>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</si>
  <si>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</si>
  <si>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</si>
  <si>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</si>
  <si>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</si>
  <si>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</si>
  <si>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</si>
  <si>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</si>
  <si>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</si>
  <si>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</si>
  <si>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</si>
  <si>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</si>
  <si>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</si>
  <si>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</si>
  <si>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</si>
  <si>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</si>
  <si>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</si>
  <si>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</si>
  <si>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</si>
  <si>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</si>
  <si>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</si>
  <si>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</si>
  <si>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</si>
  <si>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</si>
  <si>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</si>
  <si>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</si>
  <si>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</si>
  <si>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</si>
  <si>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</si>
  <si>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</si>
  <si>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</si>
  <si>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</si>
  <si>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</si>
  <si>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</si>
  <si>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</si>
  <si>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</si>
  <si>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</si>
  <si>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</si>
  <si>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</si>
  <si>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</si>
  <si>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</si>
  <si>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</si>
  <si>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</si>
  <si>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</si>
  <si>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</si>
  <si>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</si>
  <si>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</si>
  <si>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</si>
  <si>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</si>
  <si>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</si>
  <si>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</si>
  <si>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</si>
  <si>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</si>
  <si>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</si>
  <si>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</si>
  <si>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</si>
  <si>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</si>
  <si>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</si>
  <si>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</si>
  <si>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</si>
  <si>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</si>
  <si>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</si>
  <si>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</si>
  <si>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</si>
  <si>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</si>
  <si>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</si>
  <si>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</si>
  <si>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</si>
  <si>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</si>
  <si>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</si>
  <si>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</si>
  <si>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</si>
  <si>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</si>
  <si>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</si>
  <si>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</si>
  <si>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</si>
  <si>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</si>
  <si>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</si>
  <si>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</si>
  <si>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</si>
  <si>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</si>
  <si>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</si>
  <si>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</si>
  <si>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</si>
  <si>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</si>
  <si>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</si>
  <si>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</si>
  <si>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</si>
  <si>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</si>
  <si>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</si>
  <si>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</si>
  <si>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</si>
  <si>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</si>
  <si>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</si>
  <si>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</si>
  <si>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</si>
  <si>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</si>
  <si>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</si>
  <si>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</si>
  <si>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</si>
  <si>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</si>
  <si>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</si>
  <si>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</si>
  <si>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</si>
  <si>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</si>
  <si>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</si>
  <si>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</si>
  <si>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</si>
  <si>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</si>
  <si>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</si>
  <si>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</si>
  <si>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</si>
  <si>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</si>
  <si>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</si>
  <si>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</si>
  <si>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</si>
  <si>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</si>
  <si>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</si>
  <si>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</si>
  <si>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</si>
  <si>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</si>
  <si>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</si>
  <si>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</si>
  <si>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</si>
  <si>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</si>
  <si>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</si>
  <si>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</si>
  <si>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</si>
  <si>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</si>
  <si>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</si>
  <si>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</si>
  <si>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</si>
  <si>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</si>
  <si>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</si>
  <si>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</si>
  <si>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</si>
  <si>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</si>
  <si>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</si>
  <si>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</si>
  <si>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</si>
  <si>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</si>
  <si>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</si>
  <si>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</si>
  <si>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</si>
  <si>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</si>
  <si>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</si>
  <si>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</si>
  <si>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</si>
  <si>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</si>
  <si>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</si>
  <si>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</si>
  <si>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</si>
  <si>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</si>
  <si>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</si>
  <si>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</si>
  <si>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</si>
  <si>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</si>
  <si>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</si>
  <si>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</si>
  <si>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</si>
  <si>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</si>
  <si>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</si>
  <si>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</si>
  <si>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</si>
  <si>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</si>
  <si>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</si>
  <si>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</si>
  <si>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</si>
  <si>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</si>
  <si>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</si>
  <si>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</si>
  <si>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</si>
  <si>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</si>
  <si>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</si>
  <si>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</si>
  <si>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</si>
  <si>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</si>
  <si>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</si>
  <si>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</si>
  <si>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</si>
  <si>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</si>
  <si>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</si>
  <si>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</si>
  <si>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</si>
  <si>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</si>
  <si>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</si>
  <si>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</si>
  <si>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</si>
  <si>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</si>
  <si>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</si>
  <si>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</si>
  <si>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</si>
  <si>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</si>
  <si>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</si>
  <si>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</si>
  <si>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</si>
  <si>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</si>
  <si>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</si>
  <si>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</si>
  <si>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</si>
  <si>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</si>
  <si>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</si>
  <si>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</si>
  <si>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</si>
  <si>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</si>
  <si>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</si>
  <si>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</si>
  <si>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</si>
  <si>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</si>
  <si>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</si>
  <si>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</si>
  <si>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</si>
  <si>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</si>
  <si>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</si>
  <si>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</si>
  <si>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</si>
  <si>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</si>
  <si>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</si>
  <si>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</si>
  <si>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</si>
  <si>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</si>
  <si>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</si>
  <si>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</si>
  <si>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</si>
  <si>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</si>
  <si>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</si>
  <si>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</si>
  <si>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</si>
  <si>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</si>
  <si>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</si>
  <si>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</si>
  <si>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</si>
  <si>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</si>
  <si>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</si>
  <si>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</si>
  <si>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</si>
  <si>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</si>
  <si>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</si>
  <si>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</si>
  <si>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</si>
  <si>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</si>
  <si>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</si>
  <si>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</si>
  <si>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</si>
  <si>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</si>
  <si>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</si>
  <si>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</si>
  <si>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</si>
  <si>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</si>
  <si>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</si>
  <si>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</si>
  <si>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</si>
  <si>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</si>
  <si>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</si>
  <si>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</si>
  <si>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</si>
  <si>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</si>
  <si>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</si>
  <si>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</si>
  <si>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</si>
  <si>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</si>
  <si>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</si>
  <si>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</si>
  <si>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</si>
  <si>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</si>
  <si>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</si>
  <si>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</si>
  <si>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</si>
  <si>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</si>
  <si>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</si>
  <si>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</si>
  <si>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</si>
  <si>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</si>
  <si>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</si>
  <si>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</si>
  <si>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</si>
  <si>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</si>
  <si>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</si>
  <si>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</si>
  <si>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</si>
  <si>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</si>
  <si>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</si>
  <si>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</si>
  <si>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</si>
  <si>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</si>
  <si>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</si>
  <si>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</si>
  <si>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</si>
  <si>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</si>
  <si>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</si>
  <si>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</si>
  <si>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</si>
  <si>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</si>
  <si>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</si>
  <si>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</si>
  <si>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</si>
  <si>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</si>
  <si>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</si>
  <si>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</si>
  <si>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</si>
  <si>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</si>
  <si>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</si>
  <si>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</si>
  <si>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</si>
  <si>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</si>
  <si>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</si>
  <si>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</si>
  <si>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</si>
  <si>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</si>
  <si>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</si>
  <si>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</si>
  <si>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</si>
  <si>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</si>
  <si>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</si>
  <si>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</si>
  <si>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</si>
  <si>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</si>
  <si>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</si>
  <si>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</si>
  <si>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</si>
  <si>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</si>
  <si>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</si>
  <si>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</si>
  <si>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</si>
  <si>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</si>
  <si>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</si>
  <si>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</si>
  <si>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</si>
  <si>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</si>
  <si>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</si>
  <si>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</si>
  <si>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</si>
  <si>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</si>
  <si>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</si>
  <si>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</si>
  <si>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</si>
  <si>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</si>
  <si>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</si>
  <si>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</si>
  <si>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</si>
  <si>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</si>
  <si>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</si>
  <si>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</si>
  <si>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</si>
  <si>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</si>
  <si>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</si>
  <si>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</si>
  <si>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</si>
  <si>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</si>
  <si>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</si>
  <si>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</si>
  <si>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</si>
  <si>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</si>
  <si>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</si>
  <si>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</si>
  <si>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</si>
  <si>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</si>
  <si>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</si>
  <si>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</si>
  <si>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</si>
  <si>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</si>
  <si>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</si>
  <si>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</si>
  <si>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</si>
  <si>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</si>
  <si>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</si>
  <si>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</si>
  <si>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</si>
  <si>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</si>
  <si>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</si>
  <si>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</si>
  <si>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</si>
  <si>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</si>
  <si>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</si>
  <si>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</si>
  <si>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</si>
  <si>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</si>
  <si>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</si>
  <si>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</si>
  <si>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</si>
  <si>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</si>
  <si>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</si>
  <si>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</si>
  <si>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</si>
  <si>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</si>
  <si>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</si>
  <si>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</si>
  <si>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</si>
  <si>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</si>
  <si>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</si>
  <si>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</si>
  <si>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</si>
  <si>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</si>
  <si>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</si>
  <si>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</si>
  <si>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</si>
  <si>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</si>
  <si>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</si>
  <si>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</si>
  <si>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</si>
  <si>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</si>
  <si>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</si>
  <si>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</si>
  <si>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</si>
  <si>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</si>
  <si>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</si>
  <si>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</si>
  <si>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</si>
  <si>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</si>
  <si>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</si>
  <si>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</si>
  <si>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</si>
  <si>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</si>
  <si>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</si>
  <si>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</si>
  <si>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</si>
  <si>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</si>
  <si>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</si>
  <si>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</si>
  <si>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</si>
  <si>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</si>
  <si>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</si>
  <si>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</si>
  <si>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</si>
  <si>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</si>
  <si>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</si>
  <si>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</si>
  <si>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</si>
  <si>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</si>
  <si>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</si>
  <si>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</si>
  <si>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</si>
  <si>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</si>
  <si>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</si>
  <si>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</si>
  <si>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</si>
  <si>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</si>
  <si>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</si>
  <si>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</si>
  <si>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</si>
  <si>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</si>
  <si>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</si>
  <si>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</si>
  <si>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</si>
  <si>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</si>
  <si>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</si>
  <si>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</si>
  <si>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</si>
  <si>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</si>
  <si>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</si>
  <si>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</si>
  <si>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</si>
  <si>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</si>
  <si>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</si>
  <si>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</si>
  <si>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</si>
  <si>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</si>
  <si>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</si>
  <si>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</si>
  <si>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</si>
  <si>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</si>
  <si>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</si>
  <si>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</si>
  <si>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</si>
  <si>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</si>
  <si>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</si>
  <si>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</si>
  <si>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</si>
  <si>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</si>
  <si>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</si>
  <si>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</si>
  <si>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</si>
  <si>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</si>
  <si>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</si>
  <si>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</si>
  <si>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</si>
  <si>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</si>
  <si>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</si>
  <si>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</si>
  <si>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</si>
  <si>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</si>
  <si>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</si>
  <si>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</si>
  <si>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</si>
  <si>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</si>
  <si>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</si>
  <si>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</si>
  <si>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</si>
  <si>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</si>
  <si>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</si>
  <si>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</si>
  <si>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</si>
  <si>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</si>
  <si>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</si>
  <si>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</si>
  <si>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</si>
  <si>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</si>
  <si>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</si>
  <si>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</si>
  <si>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</si>
  <si>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</si>
  <si>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</si>
  <si>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</si>
  <si>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</si>
  <si>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</si>
  <si>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</si>
  <si>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</si>
  <si>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</si>
  <si>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</si>
  <si>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</si>
  <si>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</si>
  <si>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</si>
  <si>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</si>
  <si>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</si>
  <si>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</si>
  <si>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</si>
  <si>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</si>
  <si>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</si>
  <si>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</si>
  <si>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</si>
  <si>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</si>
  <si>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</si>
  <si>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</si>
  <si>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</si>
  <si>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</si>
  <si>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</si>
  <si>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</si>
  <si>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</si>
  <si>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</si>
  <si>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</si>
  <si>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</si>
  <si>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</si>
  <si>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</si>
  <si>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</si>
  <si>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</si>
  <si>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</si>
  <si>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</si>
  <si>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</si>
  <si>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</si>
  <si>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</si>
  <si>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</si>
  <si>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</si>
  <si>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</si>
  <si>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</si>
  <si>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</si>
  <si>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</si>
  <si>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</si>
  <si>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</si>
  <si>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</si>
  <si>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</si>
  <si>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</si>
  <si>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</si>
  <si>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</si>
  <si>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</si>
  <si>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</si>
  <si>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</si>
  <si>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</si>
  <si>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</si>
  <si>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</si>
  <si>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</si>
  <si>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</si>
  <si>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</si>
  <si>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</si>
  <si>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</si>
  <si>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</si>
  <si>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</si>
  <si>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</si>
  <si>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</si>
  <si>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</si>
  <si>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</si>
  <si>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</si>
  <si>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</si>
  <si>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</si>
  <si>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</si>
  <si>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</si>
  <si>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</si>
  <si>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</si>
  <si>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</si>
  <si>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</si>
  <si>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</si>
  <si>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</si>
  <si>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</si>
  <si>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</si>
  <si>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</si>
  <si>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</si>
  <si>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</si>
  <si>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</si>
  <si>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</si>
  <si>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</si>
  <si>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</si>
  <si>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</si>
  <si>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</si>
  <si>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</si>
  <si>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</si>
  <si>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</si>
  <si>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</si>
  <si>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</si>
  <si>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</si>
  <si>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</si>
  <si>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</si>
  <si>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</si>
  <si>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</si>
  <si>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</si>
  <si>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</si>
  <si>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</si>
  <si>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</si>
  <si>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</si>
  <si>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</si>
  <si>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</si>
  <si>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</si>
  <si>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</si>
  <si>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</si>
  <si>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</si>
  <si>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</si>
  <si>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</si>
  <si>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</si>
  <si>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</si>
  <si>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</si>
  <si>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</si>
  <si>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</si>
  <si>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</si>
  <si>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</si>
  <si>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</si>
  <si>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</si>
  <si>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</si>
  <si>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</si>
  <si>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</si>
  <si>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</si>
  <si>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</si>
  <si>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</si>
  <si>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</si>
  <si>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</si>
  <si>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</si>
  <si>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</si>
  <si>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</si>
  <si>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</si>
  <si>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</si>
  <si>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</si>
  <si>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</si>
  <si>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</si>
  <si>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</si>
  <si>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</si>
  <si>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</si>
  <si>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</si>
  <si>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</si>
  <si>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</si>
  <si>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</si>
  <si>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</si>
  <si>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</si>
  <si>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</si>
  <si>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</si>
  <si>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</si>
  <si>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</si>
  <si>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</si>
  <si>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</si>
  <si>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</si>
  <si>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</si>
  <si>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</si>
  <si>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</si>
  <si>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</si>
  <si>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</si>
  <si>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</si>
  <si>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</si>
  <si>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</si>
  <si>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</si>
  <si>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</si>
  <si>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</si>
  <si>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</si>
  <si>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</si>
  <si>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</si>
  <si>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</si>
  <si>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</si>
  <si>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</si>
  <si>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</si>
  <si>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</si>
  <si>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</si>
  <si>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</si>
  <si>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</si>
  <si>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</si>
  <si>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</si>
  <si>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</si>
  <si>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</si>
  <si>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</si>
  <si>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</si>
  <si>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</si>
  <si>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</si>
  <si>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</si>
  <si>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</si>
  <si>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</si>
  <si>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</si>
  <si>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</si>
  <si>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</si>
  <si>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</si>
  <si>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</si>
  <si>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</si>
  <si>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</si>
  <si>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</si>
  <si>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</si>
  <si>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</si>
  <si>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</si>
  <si>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</si>
  <si>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</si>
  <si>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</si>
  <si>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</si>
  <si>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</si>
  <si>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</si>
  <si>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</si>
  <si>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</si>
  <si>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</si>
  <si>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</si>
  <si>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</si>
  <si>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</si>
  <si>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</si>
  <si>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</si>
  <si>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</si>
  <si>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</si>
  <si>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</si>
  <si>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</si>
  <si>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</si>
  <si>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</si>
  <si>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</si>
  <si>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</si>
  <si>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</si>
  <si>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</si>
  <si>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</si>
  <si>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</si>
  <si>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</si>
  <si>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</si>
  <si>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</si>
  <si>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</si>
  <si>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</si>
  <si>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</si>
  <si>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</si>
  <si>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</si>
  <si>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</si>
  <si>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</si>
  <si>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</si>
  <si>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</si>
  <si>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</si>
  <si>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</si>
  <si>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</si>
  <si>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</si>
  <si>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</si>
  <si>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</si>
  <si>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</si>
  <si>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</si>
  <si>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</si>
  <si>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</si>
  <si>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</si>
  <si>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</si>
  <si>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</si>
  <si>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</si>
  <si>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</si>
  <si>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</si>
  <si>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</si>
  <si>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</si>
  <si>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</si>
  <si>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</si>
  <si>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</si>
  <si>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</si>
  <si>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</si>
  <si>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</si>
  <si>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</si>
  <si>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</si>
  <si>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</si>
  <si>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</si>
  <si>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</si>
  <si>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</si>
  <si>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</si>
  <si>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</si>
  <si>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</si>
  <si>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</si>
  <si>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</si>
  <si>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</si>
  <si>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</si>
  <si>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</si>
  <si>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</si>
  <si>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</si>
  <si>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</si>
  <si>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</si>
  <si>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</si>
  <si>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</si>
  <si>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</si>
  <si>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</si>
  <si>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</si>
  <si>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</si>
  <si>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</si>
  <si>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</si>
  <si>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</si>
  <si>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</si>
  <si>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</si>
  <si>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</si>
  <si>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</si>
  <si>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</si>
  <si>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</si>
  <si>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</si>
  <si>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</si>
  <si>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</si>
  <si>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</si>
  <si>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</si>
  <si>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</si>
  <si>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</si>
  <si>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</si>
  <si>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</si>
  <si>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</si>
  <si>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</si>
  <si>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</si>
  <si>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</si>
  <si>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</si>
  <si>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</si>
  <si>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</si>
  <si>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</si>
  <si>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</si>
  <si>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</si>
  <si>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</si>
  <si>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</si>
  <si>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</si>
  <si>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</si>
  <si>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</si>
  <si>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</si>
  <si>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</si>
  <si>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</si>
  <si>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</si>
  <si>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</si>
  <si>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</si>
  <si>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</si>
  <si>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</si>
  <si>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</si>
  <si>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</si>
  <si>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</si>
  <si>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</si>
  <si>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</si>
  <si>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</si>
  <si>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</si>
  <si>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</si>
  <si>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</si>
  <si>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</si>
  <si>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</si>
  <si>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</si>
  <si>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</si>
  <si>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</si>
  <si>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</si>
  <si>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</si>
  <si>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</si>
  <si>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</si>
  <si>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</si>
  <si>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</si>
  <si>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</si>
  <si>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</si>
  <si>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</si>
  <si>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</si>
  <si>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</si>
  <si>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</si>
  <si>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</si>
  <si>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</si>
  <si>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</si>
  <si>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</si>
  <si>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</si>
  <si>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</si>
  <si>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</si>
  <si>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</si>
  <si>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</si>
  <si>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</si>
  <si>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</si>
  <si>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</si>
  <si>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</si>
  <si>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</si>
  <si>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</si>
  <si>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</si>
  <si>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</si>
  <si>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</si>
  <si>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</si>
  <si>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</si>
  <si>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</si>
  <si>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</si>
  <si>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</si>
  <si>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</si>
  <si>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</si>
  <si>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</si>
  <si>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</si>
  <si>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</si>
  <si>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</si>
  <si>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</si>
  <si>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</si>
  <si>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</si>
  <si>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</si>
  <si>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</si>
  <si>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</si>
  <si>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</si>
  <si>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</si>
  <si>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</si>
  <si>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</si>
  <si>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</si>
  <si>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</si>
  <si>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</si>
  <si>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</si>
  <si>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</si>
  <si>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</si>
  <si>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</si>
  <si>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</si>
  <si>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</si>
  <si>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</si>
  <si>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</si>
  <si>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</si>
  <si>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</si>
  <si>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</si>
  <si>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</si>
  <si>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</si>
  <si>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</si>
  <si>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</si>
  <si>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</si>
  <si>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</si>
  <si>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</si>
  <si>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</si>
  <si>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</si>
  <si>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</si>
  <si>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</si>
  <si>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</si>
  <si>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</si>
  <si>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</si>
  <si>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</si>
  <si>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</si>
  <si>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</si>
  <si>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</si>
  <si>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</si>
  <si>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</si>
  <si>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</si>
  <si>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</si>
  <si>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</si>
  <si>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</si>
  <si>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</si>
  <si>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</si>
  <si>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</si>
  <si>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</si>
  <si>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</si>
  <si>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</si>
  <si>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</si>
  <si>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</si>
  <si>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</si>
  <si>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</si>
  <si>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</si>
  <si>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</si>
  <si>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</si>
  <si>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</si>
  <si>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</si>
  <si>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</si>
  <si>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</si>
  <si>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</si>
  <si>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</si>
  <si>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</si>
  <si>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</si>
  <si>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</si>
  <si>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</si>
  <si>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</si>
  <si>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</si>
  <si>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</si>
  <si>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</si>
  <si>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</si>
  <si>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</si>
  <si>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</si>
  <si>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</si>
  <si>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</si>
  <si>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</si>
  <si>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</si>
  <si>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</si>
  <si>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</si>
  <si>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</si>
  <si>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</si>
  <si>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</si>
  <si>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</si>
  <si>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</si>
  <si>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</si>
  <si>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</si>
  <si>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</si>
  <si>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</si>
  <si>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</si>
  <si>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</si>
  <si>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</si>
  <si>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</si>
  <si>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</si>
  <si>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</si>
  <si>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</si>
  <si>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</si>
  <si>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</si>
  <si>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</si>
  <si>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</si>
  <si>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</si>
  <si>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</si>
  <si>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</si>
  <si>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</si>
  <si>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</si>
  <si>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</si>
  <si>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</si>
  <si>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</si>
  <si>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</si>
  <si>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</si>
  <si>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</si>
  <si>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</si>
  <si>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</si>
  <si>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</si>
  <si>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</si>
  <si>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</si>
  <si>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</si>
  <si>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</si>
  <si>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</si>
  <si>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</si>
  <si>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</si>
  <si>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</si>
  <si>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</si>
  <si>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</si>
  <si>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</si>
  <si>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</si>
  <si>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</si>
  <si>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</si>
  <si>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</si>
  <si>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</si>
  <si>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</si>
  <si>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</si>
  <si>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</si>
  <si>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</si>
  <si>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</si>
  <si>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</si>
  <si>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</si>
  <si>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</si>
  <si>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</si>
  <si>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</si>
  <si>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</si>
  <si>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</si>
  <si>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</si>
  <si>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</si>
  <si>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</si>
  <si>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</si>
  <si>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</si>
  <si>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</si>
  <si>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</si>
  <si>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</si>
  <si>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</si>
  <si>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</si>
  <si>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</si>
  <si>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</si>
  <si>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</si>
  <si>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</si>
  <si>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</si>
  <si>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</si>
  <si>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</si>
  <si>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</si>
  <si>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</si>
  <si>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</si>
  <si>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</si>
  <si>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</si>
  <si>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</si>
  <si>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</si>
  <si>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</si>
  <si>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</si>
  <si>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</si>
  <si>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</si>
  <si>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</si>
  <si>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</si>
  <si>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</si>
  <si>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</si>
  <si>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</si>
  <si>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</si>
  <si>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</si>
  <si>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</si>
  <si>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</si>
  <si>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</si>
  <si>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</si>
  <si>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</si>
  <si>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</si>
  <si>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</si>
  <si>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</si>
  <si>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</si>
  <si>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</si>
  <si>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</si>
  <si>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</si>
  <si>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</si>
  <si>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</si>
  <si>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</si>
  <si>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</si>
  <si>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</si>
  <si>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</si>
  <si>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</si>
  <si>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</si>
  <si>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</si>
  <si>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</si>
  <si>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</si>
  <si>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</si>
  <si>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</si>
  <si>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</si>
  <si>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</si>
  <si>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</si>
  <si>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</si>
  <si>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</si>
  <si>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</si>
  <si>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</si>
  <si>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</si>
  <si>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</si>
  <si>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</si>
  <si>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</si>
  <si>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</si>
  <si>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</si>
  <si>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</si>
  <si>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</si>
  <si>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</si>
  <si>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</si>
  <si>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</si>
  <si>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</si>
  <si>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</si>
  <si>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</si>
  <si>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</si>
  <si>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</si>
  <si>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</si>
  <si>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</si>
  <si>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</si>
  <si>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</si>
  <si>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</si>
  <si>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</si>
  <si>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</si>
  <si>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</si>
  <si>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</si>
  <si>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</si>
  <si>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</si>
  <si>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</si>
  <si>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</si>
  <si>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</si>
  <si>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</si>
  <si>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</si>
  <si>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</si>
  <si>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</si>
  <si>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</si>
  <si>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</si>
  <si>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</si>
  <si>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</si>
  <si>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</si>
  <si>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</si>
  <si>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</si>
  <si>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</si>
  <si>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</si>
  <si>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</si>
  <si>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</si>
  <si>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</si>
  <si>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</si>
  <si>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</si>
  <si>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</si>
  <si>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</si>
  <si>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</si>
  <si>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</si>
  <si>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</si>
  <si>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</si>
  <si>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</si>
  <si>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</si>
  <si>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</si>
  <si>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</si>
  <si>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</si>
  <si>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</si>
  <si>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</si>
  <si>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</si>
  <si>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</si>
  <si>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</si>
  <si>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</si>
  <si>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</si>
  <si>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</si>
  <si>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</si>
  <si>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</si>
  <si>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</si>
  <si>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</si>
  <si>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</si>
  <si>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</si>
  <si>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</si>
  <si>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</si>
  <si>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</si>
  <si>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</si>
  <si>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</si>
  <si>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</si>
  <si>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</si>
  <si>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</si>
  <si>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</si>
  <si>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</si>
  <si>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</si>
  <si>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</si>
  <si>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</si>
  <si>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</si>
  <si>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</si>
  <si>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</si>
  <si>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</si>
  <si>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</si>
  <si>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</si>
  <si>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</si>
  <si>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</si>
  <si>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</si>
  <si>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</si>
  <si>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</si>
  <si>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</si>
  <si>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</si>
  <si>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</si>
  <si>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</si>
  <si>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</si>
  <si>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</si>
  <si>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</si>
  <si>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</si>
  <si>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</si>
  <si>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</si>
  <si>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</si>
  <si>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</si>
  <si>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</si>
  <si>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</si>
  <si>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</si>
  <si>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</si>
  <si>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</si>
  <si>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</si>
  <si>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</si>
  <si>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</si>
  <si>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</si>
  <si>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</si>
  <si>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</si>
  <si>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</si>
  <si>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</si>
  <si>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</si>
  <si>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</si>
  <si>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</si>
  <si>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</si>
  <si>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</si>
  <si>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</si>
  <si>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</si>
  <si>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</si>
  <si>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</si>
  <si>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</si>
  <si>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</si>
  <si>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</si>
  <si>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</si>
  <si>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</si>
  <si>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</si>
  <si>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</si>
  <si>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</si>
  <si>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</si>
  <si>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</si>
  <si>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</si>
  <si>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</si>
  <si>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</si>
  <si>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</si>
  <si>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</si>
  <si>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</si>
  <si>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</si>
  <si>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</si>
  <si>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</si>
  <si>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</si>
  <si>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</si>
  <si>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</si>
  <si>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</si>
  <si>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</si>
  <si>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</si>
  <si>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</si>
  <si>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</si>
  <si>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</si>
  <si>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</si>
  <si>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</si>
  <si>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</si>
  <si>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</si>
  <si>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</si>
  <si>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</si>
  <si>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</si>
  <si>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</si>
  <si>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</si>
  <si>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</si>
  <si>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</si>
  <si>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</si>
  <si>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</si>
  <si>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</si>
  <si>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</si>
  <si>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</si>
  <si>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</si>
  <si>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</si>
  <si>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</si>
  <si>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</si>
  <si>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</si>
  <si>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</si>
  <si>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</si>
  <si>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</si>
  <si>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</si>
  <si>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</si>
  <si>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</si>
  <si>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</si>
  <si>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</si>
  <si>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</si>
  <si>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</si>
  <si>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</si>
  <si>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</si>
  <si>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</si>
  <si>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</si>
  <si>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</si>
  <si>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</si>
  <si>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</si>
  <si>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</si>
  <si>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</si>
  <si>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</si>
  <si>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</si>
  <si>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</si>
  <si>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</si>
  <si>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</si>
  <si>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</si>
  <si>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</si>
  <si>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</si>
  <si>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</si>
  <si>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</si>
  <si>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</si>
  <si>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</si>
  <si>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</si>
  <si>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</si>
  <si>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</si>
  <si>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</si>
  <si>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</si>
  <si>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</si>
  <si>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</si>
  <si>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</si>
  <si>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</si>
  <si>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</si>
  <si>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</si>
  <si>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</si>
  <si>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</si>
  <si>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</si>
  <si>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</si>
  <si>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</si>
  <si>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</si>
  <si>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</si>
  <si>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</si>
  <si>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</si>
  <si>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</si>
  <si>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</si>
  <si>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</si>
  <si>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</si>
  <si>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</si>
  <si>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</si>
  <si>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</si>
  <si>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</si>
  <si>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</si>
  <si>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</si>
  <si>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</si>
  <si>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</si>
  <si>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</si>
  <si>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</si>
  <si>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</si>
  <si>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</si>
  <si>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</si>
  <si>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</si>
  <si>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</si>
  <si>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</si>
  <si>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</si>
  <si>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</si>
  <si>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</si>
  <si>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</si>
  <si>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</si>
  <si>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</si>
  <si>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</si>
  <si>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</si>
  <si>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</si>
  <si>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</si>
  <si>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</si>
  <si>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</si>
  <si>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</si>
  <si>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</si>
  <si>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</si>
  <si>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</si>
  <si>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</si>
  <si>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</si>
  <si>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</si>
  <si>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</si>
  <si>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</si>
  <si>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</si>
  <si>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</si>
  <si>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</si>
  <si>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</si>
  <si>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</si>
  <si>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</si>
  <si>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</si>
  <si>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</si>
  <si>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</si>
  <si>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</si>
  <si>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</si>
  <si>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</si>
  <si>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</si>
  <si>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</si>
  <si>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</si>
  <si>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</si>
  <si>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</si>
  <si>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</si>
  <si>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</si>
  <si>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</si>
  <si>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</si>
  <si>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</si>
  <si>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</si>
  <si>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</si>
  <si>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</si>
  <si>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</si>
  <si>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</si>
  <si>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</si>
  <si>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</si>
  <si>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</si>
  <si>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</si>
  <si>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</si>
  <si>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</si>
  <si>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</si>
  <si>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</si>
  <si>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</si>
  <si>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</si>
  <si>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</si>
  <si>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</si>
  <si>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</si>
  <si>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</si>
  <si>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</si>
  <si>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</si>
  <si>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</si>
  <si>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</si>
  <si>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</si>
  <si>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</si>
  <si>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</si>
  <si>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</si>
  <si>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</si>
  <si>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</si>
  <si>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</si>
  <si>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</si>
  <si>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</si>
  <si>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</si>
  <si>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</si>
  <si>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</si>
  <si>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</si>
  <si>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</si>
  <si>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</si>
  <si>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</si>
  <si>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</si>
  <si>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</si>
  <si>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</si>
  <si>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</si>
  <si>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</si>
  <si>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</si>
  <si>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</si>
  <si>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</si>
  <si>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</si>
  <si>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</si>
  <si>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</si>
  <si>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</si>
  <si>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</si>
  <si>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</si>
  <si>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</si>
  <si>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</si>
  <si>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</si>
  <si>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</si>
  <si>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</si>
  <si>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</si>
  <si>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</si>
  <si>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</si>
  <si>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</si>
  <si>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</si>
  <si>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</si>
  <si>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</si>
  <si>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</si>
  <si>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</si>
  <si>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</si>
  <si>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</si>
  <si>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</si>
  <si>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</si>
  <si>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</si>
  <si>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</si>
  <si>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</si>
  <si>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</si>
  <si>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</si>
  <si>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</si>
  <si>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</si>
  <si>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</si>
  <si>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</si>
  <si>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</si>
  <si>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</si>
  <si>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</si>
  <si>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</si>
  <si>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</si>
  <si>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</si>
  <si>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</si>
  <si>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</si>
  <si>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</si>
  <si>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</si>
  <si>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</si>
  <si>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</si>
  <si>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</si>
  <si>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</si>
  <si>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</si>
  <si>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</si>
  <si>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</si>
  <si>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</si>
  <si>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</si>
  <si>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</si>
  <si>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</si>
  <si>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</si>
  <si>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</si>
  <si>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</si>
  <si>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</si>
  <si>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</si>
  <si>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</si>
  <si>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</si>
  <si>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</si>
  <si>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</si>
  <si>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</si>
  <si>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</si>
  <si>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</si>
  <si>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</si>
  <si>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</si>
  <si>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</si>
  <si>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</si>
  <si>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</si>
  <si>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</si>
  <si>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</si>
  <si>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</si>
  <si>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</si>
  <si>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</si>
  <si>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</si>
  <si>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</si>
  <si>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</si>
  <si>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</si>
  <si>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</si>
  <si>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</si>
  <si>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</si>
  <si>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</si>
  <si>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</si>
  <si>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</si>
  <si>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</si>
  <si>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</si>
  <si>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</si>
  <si>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</si>
  <si>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</si>
  <si>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</si>
  <si>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</si>
  <si>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</si>
  <si>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</si>
  <si>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</si>
  <si>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</si>
  <si>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</si>
  <si>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</si>
  <si>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</si>
  <si>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</si>
  <si>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</si>
  <si>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</si>
  <si>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</si>
  <si>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</si>
  <si>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</si>
  <si>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</si>
  <si>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</si>
  <si>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</si>
  <si>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</si>
  <si>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</si>
  <si>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</si>
  <si>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</si>
  <si>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</si>
  <si>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</si>
  <si>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</si>
  <si>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</si>
  <si>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</si>
  <si>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</si>
  <si>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</si>
  <si>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</si>
  <si>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</si>
  <si>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</si>
  <si>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</si>
  <si>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</si>
  <si>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</si>
  <si>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</si>
  <si>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</si>
  <si>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</si>
  <si>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</si>
  <si>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</si>
  <si>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</si>
  <si>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</si>
  <si>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</si>
  <si>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</si>
  <si>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</si>
  <si>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</si>
  <si>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</si>
  <si>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</si>
  <si>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</si>
  <si>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</si>
  <si>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</si>
  <si>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</si>
  <si>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</si>
  <si>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</si>
  <si>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</si>
  <si>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</si>
  <si>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</si>
  <si>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</si>
  <si>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</si>
  <si>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</si>
  <si>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</si>
  <si>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</si>
  <si>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</si>
  <si>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</si>
  <si>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</si>
  <si>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</si>
  <si>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</si>
  <si>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</si>
  <si>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</si>
  <si>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</si>
  <si>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</si>
  <si>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</si>
  <si>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</si>
  <si>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</si>
  <si>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</si>
  <si>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</si>
  <si>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</si>
  <si>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</si>
  <si>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</si>
  <si>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</si>
  <si>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</si>
  <si>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</si>
  <si>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</si>
  <si>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</si>
  <si>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</si>
  <si>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</si>
  <si>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</si>
  <si>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</si>
  <si>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</si>
  <si>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</si>
  <si>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</si>
  <si>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</si>
  <si>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</si>
  <si>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</si>
  <si>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</si>
  <si>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</si>
  <si>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</si>
  <si>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</si>
  <si>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</si>
  <si>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</si>
  <si>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</si>
  <si>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</si>
  <si>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</si>
  <si>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</si>
  <si>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</si>
  <si>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</si>
  <si>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</si>
  <si>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</si>
  <si>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</si>
  <si>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</si>
  <si>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</si>
  <si>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</si>
  <si>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</si>
  <si>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</si>
  <si>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</si>
  <si>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</si>
  <si>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</si>
  <si>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</si>
  <si>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</si>
  <si>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</si>
  <si>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</si>
  <si>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</si>
  <si>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</si>
  <si>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</si>
  <si>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</si>
  <si>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</si>
  <si>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</si>
  <si>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</si>
  <si>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</si>
  <si>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</si>
  <si>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</si>
  <si>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</si>
  <si>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</si>
  <si>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</si>
  <si>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</si>
  <si>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</si>
  <si>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</si>
  <si>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</si>
  <si>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</si>
  <si>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</si>
  <si>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</si>
  <si>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</si>
  <si>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</si>
  <si>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</si>
  <si>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</si>
  <si>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</si>
  <si>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</si>
  <si>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</si>
  <si>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</si>
  <si>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</si>
  <si>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</si>
  <si>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</si>
  <si>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</si>
  <si>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</si>
  <si>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</si>
  <si>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</si>
  <si>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</si>
  <si>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</si>
  <si>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</si>
  <si>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</si>
  <si>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</si>
  <si>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</si>
  <si>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</si>
  <si>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</si>
  <si>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</si>
  <si>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</si>
  <si>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</si>
  <si>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</si>
  <si>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</si>
  <si>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</si>
  <si>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</si>
  <si>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</si>
  <si>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</si>
  <si>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</si>
  <si>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</si>
  <si>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</si>
  <si>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</si>
  <si>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</si>
  <si>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</si>
  <si>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</si>
  <si>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</si>
  <si>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</si>
  <si>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</si>
  <si>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</si>
  <si>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</si>
  <si>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</si>
  <si>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</si>
  <si>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</si>
  <si>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</si>
  <si>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</si>
  <si>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</si>
  <si>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</si>
  <si>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</si>
  <si>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</si>
  <si>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</si>
  <si>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</si>
  <si>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</si>
  <si>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</si>
  <si>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</si>
  <si>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</si>
  <si>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</si>
  <si>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</si>
  <si>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</si>
  <si>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</si>
  <si>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</si>
  <si>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</si>
  <si>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</si>
  <si>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</si>
  <si>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</si>
  <si>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</si>
  <si>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</si>
  <si>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</si>
  <si>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</si>
  <si>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</si>
  <si>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</si>
  <si>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</si>
  <si>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</si>
  <si>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</si>
  <si>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</si>
  <si>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</si>
  <si>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</si>
  <si>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</si>
  <si>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</si>
  <si>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</si>
  <si>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</si>
  <si>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</si>
  <si>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</si>
  <si>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</si>
  <si>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</si>
  <si>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</si>
  <si>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</si>
  <si>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</si>
  <si>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</si>
  <si>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</si>
  <si>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</si>
  <si>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</si>
  <si>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</si>
  <si>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</si>
  <si>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</si>
  <si>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</si>
  <si>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</si>
  <si>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</si>
  <si>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</si>
  <si>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</si>
  <si>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</si>
  <si>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</si>
  <si>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</si>
  <si>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</si>
  <si>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</si>
  <si>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</si>
  <si>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</si>
  <si>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</si>
  <si>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</si>
  <si>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</si>
  <si>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</si>
  <si>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</si>
  <si>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</si>
  <si>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</si>
  <si>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</si>
  <si>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</si>
  <si>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</si>
  <si>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</si>
  <si>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</si>
  <si>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</si>
  <si>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</si>
  <si>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</si>
  <si>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</si>
  <si>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</si>
  <si>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</si>
  <si>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</si>
  <si>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</si>
  <si>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</si>
  <si>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</si>
  <si>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</si>
  <si>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</si>
  <si>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</si>
  <si>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</si>
  <si>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</si>
  <si>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</si>
  <si>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</si>
  <si>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</si>
  <si>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</si>
  <si>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</si>
  <si>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</si>
  <si>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</si>
  <si>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</si>
  <si>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</si>
  <si>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</si>
  <si>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</si>
  <si>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</si>
  <si>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</si>
  <si>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</si>
  <si>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</si>
  <si>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</si>
  <si>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</si>
  <si>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</si>
  <si>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</si>
  <si>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</si>
  <si>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</si>
  <si>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</si>
  <si>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</si>
  <si>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</si>
  <si>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</si>
  <si>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</si>
  <si>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</si>
  <si>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</si>
  <si>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</si>
  <si>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</si>
  <si>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</si>
  <si>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</si>
  <si>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</si>
  <si>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</si>
  <si>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</si>
  <si>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</si>
  <si>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</si>
  <si>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</si>
  <si>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</si>
  <si>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</si>
  <si>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</si>
  <si>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</si>
  <si>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</si>
  <si>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</si>
  <si>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</si>
  <si>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</si>
  <si>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</si>
  <si>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</si>
  <si>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</si>
  <si>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</si>
  <si>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</si>
  <si>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</si>
  <si>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</si>
  <si>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</si>
  <si>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</si>
  <si>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</si>
  <si>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</si>
  <si>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</si>
  <si>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</si>
  <si>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</si>
  <si>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</si>
  <si>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</si>
  <si>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</si>
  <si>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</si>
  <si>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</si>
  <si>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</si>
  <si>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</si>
  <si>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</si>
  <si>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</si>
  <si>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</si>
  <si>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</si>
  <si>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</si>
  <si>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</si>
  <si>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</si>
  <si>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</si>
  <si>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</si>
  <si>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</si>
  <si>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</si>
  <si>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</si>
  <si>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</si>
  <si>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</si>
  <si>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</si>
  <si>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</si>
  <si>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</si>
  <si>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</si>
  <si>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</si>
  <si>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</si>
  <si>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</si>
  <si>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</si>
  <si>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</si>
  <si>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</si>
  <si>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</si>
  <si>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</si>
  <si>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</si>
  <si>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</si>
  <si>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</si>
  <si>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</si>
  <si>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</si>
  <si>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</si>
  <si>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</si>
  <si>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</si>
  <si>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</si>
  <si>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</si>
  <si>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</si>
  <si>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</si>
  <si>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</si>
  <si>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</si>
  <si>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</si>
  <si>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</si>
  <si>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</si>
  <si>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</si>
  <si>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</si>
  <si>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</si>
  <si>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</si>
  <si>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</si>
  <si>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</si>
  <si>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</si>
  <si>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</si>
  <si>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</si>
  <si>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</si>
  <si>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</si>
  <si>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</si>
  <si>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</si>
  <si>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</si>
  <si>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</si>
  <si>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</si>
  <si>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</si>
  <si>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</si>
  <si>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</si>
  <si>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</si>
  <si>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</si>
  <si>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</si>
  <si>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</si>
  <si>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</si>
  <si>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</si>
  <si>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</si>
  <si>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</si>
  <si>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</si>
  <si>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</si>
  <si>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</si>
  <si>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</si>
  <si>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</si>
  <si>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</si>
  <si>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</si>
  <si>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</si>
  <si>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</si>
  <si>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</si>
  <si>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</si>
  <si>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</si>
  <si>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</si>
  <si>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</si>
  <si>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</si>
  <si>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</si>
  <si>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</si>
  <si>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</si>
  <si>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</si>
  <si>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</si>
  <si>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</si>
  <si>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</si>
  <si>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</si>
  <si>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</si>
  <si>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</si>
  <si>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</si>
  <si>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</si>
  <si>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</si>
  <si>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</si>
  <si>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</si>
  <si>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</si>
  <si>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</si>
  <si>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</si>
  <si>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</si>
  <si>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</si>
  <si>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</si>
  <si>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</si>
  <si>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</si>
  <si>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</si>
  <si>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</si>
  <si>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</si>
  <si>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</si>
  <si>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</si>
  <si>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</si>
  <si>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</si>
  <si>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</si>
  <si>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</si>
  <si>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</si>
  <si>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</si>
  <si>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</si>
  <si>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</si>
  <si>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</si>
  <si>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</si>
  <si>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</si>
  <si>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</si>
  <si>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</si>
  <si>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</si>
  <si>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</si>
  <si>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</si>
  <si>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</si>
  <si>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</si>
  <si>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</si>
  <si>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</si>
  <si>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</si>
  <si>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</si>
  <si>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</si>
  <si>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</si>
  <si>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</si>
  <si>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</si>
  <si>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</si>
  <si>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</si>
  <si>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</si>
  <si>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</si>
  <si>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</si>
  <si>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</si>
  <si>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</si>
  <si>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</si>
  <si>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</si>
  <si>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</si>
  <si>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</si>
  <si>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</si>
  <si>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</si>
  <si>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</si>
  <si>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</si>
  <si>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</si>
  <si>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</si>
  <si>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</si>
  <si>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</si>
  <si>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</si>
  <si>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</si>
  <si>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</si>
  <si>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</si>
  <si>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</si>
  <si>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</si>
  <si>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</si>
  <si>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</si>
  <si>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</si>
  <si>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</si>
  <si>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</si>
  <si>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</si>
  <si>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</si>
  <si>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</si>
  <si>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</si>
  <si>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</si>
  <si>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</si>
  <si>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</si>
  <si>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</si>
  <si>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</si>
  <si>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</si>
  <si>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</si>
  <si>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</si>
  <si>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</si>
  <si>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</si>
  <si>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</si>
  <si>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</si>
  <si>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</si>
  <si>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</si>
  <si>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</si>
  <si>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</si>
  <si>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</si>
  <si>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</si>
  <si>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</si>
  <si>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</si>
  <si>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</si>
  <si>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</si>
  <si>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</si>
  <si>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</si>
  <si>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</si>
  <si>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</si>
  <si>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</si>
  <si>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</si>
  <si>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</si>
  <si>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</si>
  <si>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</si>
  <si>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</si>
  <si>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</si>
  <si>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</si>
  <si>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</si>
  <si>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</si>
  <si>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</si>
  <si>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</si>
  <si>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</si>
  <si>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</si>
  <si>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</si>
  <si>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</si>
  <si>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</si>
  <si>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</si>
  <si>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</si>
  <si>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</si>
  <si>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</si>
  <si>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</si>
  <si>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</si>
  <si>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</si>
  <si>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</si>
  <si>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</si>
  <si>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</si>
  <si>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</si>
  <si>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</si>
  <si>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</si>
  <si>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</si>
  <si>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</si>
  <si>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</si>
  <si>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</si>
  <si>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</si>
  <si>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</si>
  <si>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</si>
  <si>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</si>
  <si>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</si>
  <si>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</si>
  <si>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</si>
  <si>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</si>
  <si>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</si>
  <si>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</si>
  <si>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</si>
  <si>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</si>
  <si>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</si>
  <si>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</si>
  <si>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</si>
  <si>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</si>
  <si>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</si>
  <si>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</si>
  <si>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</si>
  <si>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</si>
  <si>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</si>
  <si>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</si>
  <si>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</si>
  <si>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</si>
  <si>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</si>
  <si>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</si>
  <si>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</si>
  <si>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</si>
  <si>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</si>
  <si>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</si>
  <si>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</si>
  <si>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</si>
  <si>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</si>
  <si>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</si>
  <si>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</si>
  <si>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</si>
  <si>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</si>
  <si>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</si>
  <si>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</si>
  <si>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</si>
  <si>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</si>
  <si>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</si>
  <si>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</si>
  <si>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</si>
  <si>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</si>
  <si>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</si>
  <si>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</si>
  <si>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</si>
  <si>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</si>
  <si>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</si>
  <si>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</si>
  <si>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</si>
  <si>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</si>
  <si>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</si>
  <si>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</si>
  <si>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</si>
  <si>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</si>
  <si>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</si>
  <si>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</si>
  <si>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</si>
  <si>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</si>
  <si>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</si>
  <si>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</si>
  <si>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</si>
  <si>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</si>
  <si>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</si>
  <si>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</si>
  <si>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</si>
  <si>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</si>
  <si>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</si>
  <si>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</si>
  <si>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</si>
  <si>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</si>
  <si>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</si>
  <si>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</si>
  <si>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</si>
  <si>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</si>
  <si>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</si>
  <si>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</si>
  <si>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</si>
  <si>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</si>
  <si>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</si>
  <si>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</si>
  <si>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</si>
  <si>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</si>
  <si>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</si>
  <si>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</si>
  <si>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</si>
  <si>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</si>
  <si>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</si>
  <si>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</si>
  <si>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</si>
  <si>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</si>
  <si>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</si>
  <si>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</si>
  <si>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</si>
  <si>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</si>
  <si>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</si>
  <si>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</si>
  <si>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</si>
  <si>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</si>
  <si>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</si>
  <si>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</si>
  <si>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</si>
  <si>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</si>
  <si>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</si>
  <si>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</si>
  <si>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</si>
  <si>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</si>
  <si>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</si>
  <si>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</si>
  <si>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</si>
  <si>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</si>
  <si>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</si>
  <si>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</si>
  <si>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</si>
  <si>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</si>
  <si>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</si>
  <si>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</si>
  <si>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</si>
  <si>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</si>
  <si>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</si>
  <si>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</si>
  <si>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</si>
  <si>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</si>
  <si>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</si>
  <si>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</si>
  <si>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</si>
  <si>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</si>
  <si>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</si>
  <si>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</si>
  <si>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</si>
  <si>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</si>
  <si>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</si>
  <si>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</si>
  <si>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</si>
  <si>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</si>
  <si>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</si>
  <si>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</si>
  <si>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</si>
  <si>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</si>
  <si>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</si>
  <si>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</si>
  <si>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</si>
  <si>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</si>
  <si>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</si>
  <si>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</si>
  <si>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</si>
  <si>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</si>
  <si>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</si>
  <si>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</si>
  <si>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</si>
  <si>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</si>
  <si>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</si>
  <si>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</si>
  <si>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</si>
  <si>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</si>
  <si>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</si>
  <si>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</si>
  <si>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</si>
  <si>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</si>
  <si>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</si>
  <si>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</si>
  <si>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</si>
  <si>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</si>
  <si>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</si>
  <si>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</si>
  <si>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</si>
  <si>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</si>
  <si>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</si>
  <si>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</si>
  <si>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</si>
  <si>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</si>
  <si>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</si>
  <si>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</si>
  <si>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</si>
  <si>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</si>
  <si>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</si>
  <si>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</si>
  <si>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</si>
  <si>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</si>
  <si>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</si>
  <si>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</si>
  <si>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</si>
  <si>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</si>
  <si>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</si>
  <si>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</si>
  <si>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</si>
  <si>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</si>
  <si>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</si>
  <si>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</si>
  <si>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</si>
  <si>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</si>
  <si>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</si>
  <si>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</si>
  <si>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</si>
  <si>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</si>
  <si>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</si>
  <si>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</si>
  <si>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</si>
  <si>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</si>
  <si>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</si>
  <si>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</si>
  <si>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</si>
  <si>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</si>
  <si>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</si>
  <si>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</si>
  <si>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</si>
  <si>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</si>
  <si>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</si>
  <si>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</si>
  <si>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</si>
  <si>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</si>
  <si>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</si>
  <si>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</si>
  <si>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</si>
  <si>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</si>
  <si>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</si>
  <si>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</si>
  <si>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</si>
  <si>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</si>
  <si>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</si>
  <si>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</si>
  <si>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</si>
  <si>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</si>
  <si>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</si>
  <si>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</si>
  <si>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</si>
  <si>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</si>
  <si>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</si>
  <si>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</si>
  <si>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</si>
  <si>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</si>
  <si>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</si>
  <si>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</si>
  <si>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</si>
  <si>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</si>
  <si>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</si>
  <si>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</si>
  <si>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</si>
  <si>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</si>
  <si>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</si>
  <si>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</si>
  <si>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</si>
  <si>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</si>
  <si>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</si>
  <si>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</si>
  <si>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</si>
  <si>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</si>
  <si>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</si>
  <si>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</si>
  <si>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</si>
  <si>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</si>
  <si>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</si>
  <si>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</si>
  <si>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</si>
  <si>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</si>
  <si>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</si>
  <si>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</si>
  <si>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</si>
  <si>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</si>
  <si>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</si>
  <si>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</si>
  <si>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</si>
  <si>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</si>
  <si>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</si>
  <si>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</si>
  <si>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</si>
  <si>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</si>
  <si>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</si>
  <si>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</si>
  <si>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</si>
  <si>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</si>
  <si>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</si>
  <si>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</si>
  <si>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</si>
  <si>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</si>
  <si>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</si>
  <si>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</si>
  <si>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</si>
  <si>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</si>
  <si>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</si>
  <si>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</si>
  <si>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</si>
  <si>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</si>
  <si>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</si>
  <si>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</si>
  <si>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</si>
  <si>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</si>
  <si>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</si>
  <si>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</si>
  <si>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</si>
  <si>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</si>
  <si>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</si>
  <si>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</si>
  <si>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</si>
  <si>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</si>
  <si>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</si>
  <si>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</si>
  <si>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</si>
  <si>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</si>
  <si>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</si>
  <si>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</si>
  <si>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</si>
  <si>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</si>
  <si>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</si>
  <si>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</si>
  <si>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</si>
  <si>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</si>
  <si>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</si>
  <si>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</si>
  <si>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</si>
  <si>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</si>
  <si>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</si>
  <si>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</si>
  <si>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</si>
  <si>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</si>
  <si>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</si>
  <si>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</si>
  <si>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</si>
  <si>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</si>
  <si>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</si>
  <si>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</si>
  <si>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</si>
  <si>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</si>
  <si>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</si>
  <si>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</si>
  <si>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</si>
  <si>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</si>
  <si>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</si>
  <si>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</si>
  <si>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</si>
  <si>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</si>
  <si>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</si>
  <si>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</si>
  <si>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</si>
  <si>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</si>
  <si>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</si>
  <si>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</si>
  <si>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</si>
  <si>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</si>
  <si>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</si>
  <si>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</si>
  <si>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</si>
  <si>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</si>
  <si>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</si>
  <si>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</si>
  <si>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</si>
  <si>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</si>
  <si>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</si>
  <si>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</si>
  <si>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</si>
  <si>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</si>
  <si>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</si>
  <si>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</si>
  <si>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</si>
  <si>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</si>
  <si>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</si>
  <si>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</si>
  <si>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</si>
  <si>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</si>
  <si>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</si>
  <si>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</si>
  <si>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</si>
  <si>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</si>
  <si>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</si>
  <si>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</si>
  <si>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</si>
  <si>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</si>
  <si>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</si>
  <si>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</si>
  <si>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</si>
  <si>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</si>
  <si>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</si>
  <si>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</si>
  <si>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</si>
  <si>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</si>
  <si>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</si>
  <si>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</si>
  <si>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</si>
  <si>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</si>
  <si>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</si>
  <si>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</si>
  <si>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</si>
  <si>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</si>
  <si>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</si>
  <si>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</si>
  <si>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</si>
  <si>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</si>
  <si>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</si>
  <si>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</si>
  <si>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</si>
  <si>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</si>
  <si>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</si>
  <si>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</si>
  <si>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</si>
  <si>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</si>
  <si>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</si>
  <si>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</si>
  <si>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</si>
  <si>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</si>
  <si>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</si>
  <si>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</si>
  <si>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</si>
  <si>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</si>
  <si>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</si>
  <si>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</si>
  <si>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</si>
  <si>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</si>
  <si>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</si>
  <si>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</si>
  <si>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</si>
  <si>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</si>
  <si>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</si>
  <si>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</si>
  <si>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</si>
  <si>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</si>
  <si>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</si>
  <si>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</si>
  <si>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</si>
  <si>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</si>
  <si>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</si>
  <si>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</si>
  <si>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</si>
  <si>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</si>
  <si>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</si>
  <si>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</si>
  <si>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</si>
  <si>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</si>
  <si>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</si>
  <si>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</si>
  <si>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</si>
  <si>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</si>
  <si>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</si>
  <si>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</si>
  <si>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</si>
  <si>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</si>
  <si>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</si>
  <si>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</si>
  <si>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</si>
  <si>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</si>
  <si>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</si>
  <si>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</si>
  <si>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</si>
  <si>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</si>
  <si>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</si>
  <si>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</si>
  <si>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</si>
  <si>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</si>
  <si>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</si>
  <si>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</si>
  <si>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</si>
  <si>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</si>
  <si>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</si>
  <si>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</si>
  <si>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</si>
  <si>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</si>
  <si>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</si>
  <si>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</si>
  <si>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</si>
  <si>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</si>
  <si>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</si>
  <si>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</si>
  <si>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</si>
  <si>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</si>
  <si>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</si>
  <si>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</si>
  <si>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</si>
  <si>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</si>
  <si>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</si>
  <si>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</si>
  <si>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</si>
  <si>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</si>
  <si>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</si>
  <si>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</si>
  <si>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</si>
  <si>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</si>
  <si>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</si>
  <si>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</si>
  <si>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</si>
  <si>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</si>
  <si>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</si>
  <si>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</si>
  <si>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</si>
  <si>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</si>
  <si>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</si>
  <si>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</si>
  <si>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</si>
  <si>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</si>
  <si>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</si>
  <si>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</si>
  <si>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</si>
  <si>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</si>
  <si>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</si>
  <si>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</si>
  <si>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</si>
  <si>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</si>
  <si>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</si>
  <si>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</si>
  <si>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</si>
  <si>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</si>
  <si>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</si>
  <si>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</si>
  <si>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</si>
  <si>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</si>
  <si>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</si>
  <si>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</si>
  <si>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</si>
  <si>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</si>
  <si>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</si>
  <si>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</si>
  <si>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</si>
  <si>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</si>
  <si>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</si>
  <si>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</si>
  <si>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</si>
  <si>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</si>
  <si>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</si>
  <si>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</si>
  <si>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</si>
  <si>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</si>
  <si>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</si>
  <si>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</si>
  <si>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</si>
  <si>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</si>
  <si>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</si>
  <si>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</si>
  <si>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</si>
  <si>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</si>
  <si>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</si>
  <si>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</si>
  <si>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</si>
  <si>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</si>
  <si>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</si>
  <si>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</si>
  <si>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</si>
  <si>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</si>
  <si>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</si>
  <si>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</si>
  <si>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</si>
  <si>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</si>
  <si>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</si>
  <si>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</si>
  <si>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</si>
  <si>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</si>
  <si>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</si>
  <si>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</si>
  <si>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</si>
  <si>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</si>
  <si>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</si>
  <si>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</si>
  <si>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</si>
  <si>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</si>
  <si>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</si>
  <si>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</si>
  <si>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</si>
  <si>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</si>
  <si>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</si>
  <si>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</si>
  <si>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</si>
  <si>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</si>
  <si>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</si>
  <si>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</si>
  <si>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</si>
  <si>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</si>
  <si>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</si>
  <si>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</si>
  <si>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</si>
  <si>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</si>
  <si>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</si>
  <si>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</si>
  <si>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</si>
  <si>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</si>
  <si>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</si>
  <si>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</si>
  <si>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</si>
  <si>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</si>
  <si>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</si>
  <si>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</si>
  <si>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</si>
  <si>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</si>
  <si>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</si>
  <si>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</si>
  <si>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</si>
  <si>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</si>
  <si>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</si>
  <si>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</si>
  <si>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</si>
  <si>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</si>
  <si>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</si>
  <si>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</si>
  <si>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</si>
  <si>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</si>
  <si>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</si>
  <si>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</si>
  <si>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</si>
  <si>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</si>
  <si>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</si>
  <si>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</si>
  <si>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</si>
  <si>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</si>
  <si>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</si>
  <si>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</si>
  <si>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</si>
  <si>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</si>
  <si>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</si>
  <si>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</si>
  <si>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</si>
  <si>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</si>
  <si>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</si>
  <si>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</si>
  <si>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</si>
  <si>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</si>
  <si>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</si>
  <si>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</si>
  <si>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</si>
  <si>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</si>
  <si>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</si>
  <si>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</si>
  <si>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</si>
  <si>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</si>
  <si>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</si>
  <si>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</si>
  <si>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</si>
  <si>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</si>
  <si>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</si>
  <si>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</si>
  <si>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</si>
  <si>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</si>
  <si>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</si>
  <si>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</si>
  <si>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</si>
  <si>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</si>
  <si>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</si>
  <si>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</si>
  <si>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</si>
  <si>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</si>
  <si>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</si>
  <si>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</si>
  <si>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</si>
  <si>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</si>
  <si>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</si>
  <si>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</si>
  <si>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</si>
  <si>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</si>
  <si>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</si>
  <si>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</si>
  <si>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</si>
  <si>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</si>
  <si>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</si>
  <si>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</si>
  <si>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</si>
  <si>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</si>
  <si>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</si>
  <si>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</si>
  <si>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</si>
  <si>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</si>
  <si>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</si>
  <si>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</si>
  <si>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</si>
  <si>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</si>
  <si>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</si>
  <si>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</si>
  <si>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</si>
  <si>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</si>
  <si>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</si>
  <si>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</si>
  <si>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</si>
  <si>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</si>
  <si>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</si>
  <si>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</si>
  <si>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</si>
  <si>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</si>
  <si>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</si>
  <si>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</si>
  <si>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</si>
  <si>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</si>
  <si>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</si>
  <si>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</si>
  <si>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</si>
  <si>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</si>
  <si>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</si>
  <si>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</si>
  <si>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</si>
  <si>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</si>
  <si>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</si>
  <si>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</si>
  <si>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</si>
  <si>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</si>
  <si>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</si>
  <si>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</si>
  <si>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</si>
  <si>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</si>
  <si>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</si>
  <si>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</si>
  <si>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</si>
  <si>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</si>
  <si>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</si>
  <si>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</si>
  <si>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</si>
  <si>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</si>
  <si>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</si>
  <si>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</si>
  <si>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</si>
  <si>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</si>
  <si>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</si>
  <si>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</si>
  <si>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</si>
  <si>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</si>
  <si>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</si>
  <si>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</si>
  <si>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</si>
  <si>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</si>
  <si>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</si>
  <si>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</si>
  <si>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</si>
  <si>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</si>
  <si>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</si>
  <si>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</si>
  <si>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</si>
  <si>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</si>
  <si>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</si>
  <si>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</si>
  <si>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</si>
  <si>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</si>
  <si>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</si>
  <si>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</si>
  <si>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</si>
  <si>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</si>
  <si>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</si>
  <si>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</si>
  <si>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</si>
  <si>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</si>
  <si>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</si>
  <si>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</si>
  <si>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</si>
  <si>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</si>
  <si>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</si>
  <si>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</si>
  <si>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</si>
  <si>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</si>
  <si>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</si>
  <si>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</si>
  <si>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</si>
  <si>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</si>
  <si>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</si>
  <si>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</si>
  <si>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</si>
  <si>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</si>
  <si>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</si>
  <si>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</si>
  <si>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</si>
  <si>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</si>
  <si>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</si>
  <si>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</si>
  <si>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</si>
  <si>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</si>
  <si>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</si>
  <si>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</si>
  <si>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</si>
  <si>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</si>
  <si>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</si>
  <si>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</si>
  <si>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</si>
  <si>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</si>
  <si>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</si>
  <si>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</si>
  <si>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</si>
  <si>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</si>
  <si>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</si>
  <si>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</si>
  <si>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</si>
  <si>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</si>
  <si>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</si>
  <si>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</si>
  <si>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</si>
  <si>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</si>
  <si>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</si>
  <si>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</si>
  <si>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</si>
  <si>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</si>
  <si>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</si>
  <si>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</si>
  <si>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</si>
  <si>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</si>
  <si>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</si>
  <si>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</si>
  <si>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</si>
  <si>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</si>
  <si>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</si>
  <si>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</si>
  <si>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</si>
  <si>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</si>
  <si>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</si>
  <si>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</si>
  <si>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</si>
  <si>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</si>
  <si>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</si>
  <si>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</si>
  <si>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</si>
  <si>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</si>
  <si>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</si>
  <si>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</si>
  <si>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</si>
  <si>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</si>
  <si>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</si>
  <si>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</si>
  <si>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</si>
  <si>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</si>
  <si>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</si>
  <si>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</si>
  <si>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</si>
  <si>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</si>
  <si>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</si>
  <si>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</si>
  <si>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</si>
  <si>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</si>
  <si>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</si>
  <si>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</si>
  <si>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</si>
  <si>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</si>
  <si>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</si>
  <si>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</si>
  <si>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</si>
  <si>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</si>
  <si>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</si>
  <si>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</si>
  <si>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</si>
  <si>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</si>
  <si>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</si>
  <si>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</si>
  <si>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</si>
  <si>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</si>
  <si>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</si>
  <si>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</si>
  <si>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</si>
  <si>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</si>
  <si>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</si>
  <si>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</si>
  <si>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</si>
  <si>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</si>
  <si>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</si>
  <si>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</si>
  <si>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</si>
  <si>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</si>
  <si>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</si>
  <si>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</si>
  <si>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</si>
  <si>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</si>
  <si>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</si>
  <si>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</si>
  <si>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</si>
  <si>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</si>
  <si>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</si>
  <si>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</si>
  <si>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</si>
  <si>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</si>
  <si>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</si>
  <si>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</si>
  <si>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</si>
  <si>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</si>
  <si>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</si>
  <si>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</si>
  <si>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</si>
  <si>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</si>
  <si>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</si>
  <si>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</si>
  <si>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</si>
  <si>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</si>
  <si>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</si>
  <si>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</si>
  <si>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</si>
  <si>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</si>
  <si>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</si>
  <si>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</si>
  <si>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</si>
  <si>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</si>
  <si>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</si>
  <si>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</si>
  <si>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</si>
  <si>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</si>
  <si>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</si>
  <si>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</si>
  <si>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</si>
  <si>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</si>
  <si>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</si>
  <si>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</si>
  <si>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</si>
  <si>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</si>
  <si>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</si>
  <si>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</si>
  <si>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</si>
  <si>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</si>
  <si>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</si>
  <si>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</si>
  <si>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</si>
  <si>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</si>
  <si>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</si>
  <si>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</si>
  <si>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</si>
  <si>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</si>
  <si>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</si>
  <si>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</si>
  <si>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</si>
  <si>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</si>
  <si>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</si>
  <si>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</si>
  <si>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</si>
  <si>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</si>
  <si>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</si>
  <si>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</si>
  <si>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</si>
  <si>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</si>
  <si>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</si>
  <si>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</si>
  <si>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</si>
  <si>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</si>
  <si>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</si>
  <si>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</si>
  <si>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</si>
  <si>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</si>
  <si>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</si>
  <si>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</si>
  <si>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</si>
  <si>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</si>
  <si>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</si>
  <si>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</si>
  <si>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</si>
  <si>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</si>
  <si>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</si>
  <si>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</si>
  <si>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</si>
  <si>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</si>
  <si>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</si>
  <si>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</si>
  <si>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</si>
  <si>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</si>
  <si>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</si>
  <si>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</si>
  <si>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</si>
  <si>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</si>
  <si>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</si>
  <si>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</si>
  <si>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</si>
  <si>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</si>
  <si>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</si>
  <si>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</si>
  <si>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</si>
  <si>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</si>
  <si>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</si>
  <si>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</si>
  <si>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</si>
  <si>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</si>
  <si>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</si>
  <si>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</si>
  <si>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</si>
  <si>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</si>
  <si>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</si>
  <si>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</si>
  <si>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</si>
  <si>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</si>
  <si>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</si>
  <si>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</si>
  <si>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</si>
  <si>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</si>
  <si>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</si>
  <si>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</si>
  <si>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</si>
  <si>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</si>
  <si>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</si>
  <si>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</si>
  <si>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</si>
  <si>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</si>
  <si>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</si>
  <si>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</si>
  <si>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</si>
  <si>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</si>
  <si>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</si>
  <si>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</si>
  <si>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</si>
  <si>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</si>
  <si>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</si>
  <si>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</si>
  <si>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</si>
  <si>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</si>
  <si>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</si>
  <si>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</si>
  <si>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</si>
  <si>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</si>
  <si>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</si>
  <si>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</si>
  <si>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</si>
  <si>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</si>
  <si>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</si>
  <si>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</si>
  <si>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</si>
  <si>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</si>
  <si>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</si>
  <si>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</si>
  <si>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</si>
  <si>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</si>
  <si>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</si>
  <si>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</si>
  <si>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</si>
  <si>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</si>
  <si>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</si>
  <si>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</si>
  <si>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</si>
  <si>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</si>
  <si>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</si>
  <si>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</si>
  <si>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</si>
  <si>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</si>
  <si>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</si>
  <si>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</si>
  <si>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</si>
  <si>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</si>
  <si>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</si>
  <si>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</si>
  <si>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</si>
  <si>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</si>
  <si>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</si>
  <si>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</si>
  <si>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</si>
  <si>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</si>
  <si>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</si>
  <si>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</si>
  <si>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</si>
  <si>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</si>
  <si>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</si>
  <si>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</si>
  <si>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</si>
  <si>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</si>
  <si>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</si>
  <si>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</si>
  <si>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</si>
  <si>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</si>
  <si>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</si>
  <si>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</si>
  <si>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</si>
  <si>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</si>
  <si>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</si>
  <si>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</si>
  <si>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</si>
  <si>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</si>
  <si>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</si>
  <si>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</si>
  <si>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</si>
  <si>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</si>
  <si>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</si>
  <si>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</si>
  <si>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</si>
  <si>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</si>
  <si>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</si>
  <si>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</si>
  <si>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</si>
  <si>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</si>
  <si>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</si>
  <si>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</si>
  <si>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</si>
  <si>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</si>
  <si>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</si>
  <si>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</si>
  <si>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</si>
  <si>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</si>
  <si>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</si>
  <si>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</si>
  <si>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</si>
  <si>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</si>
  <si>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</si>
  <si>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</si>
  <si>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</si>
  <si>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</si>
  <si>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</si>
  <si>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</si>
  <si>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</si>
  <si>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</si>
  <si>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</si>
  <si>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</si>
  <si>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</si>
  <si>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</si>
  <si>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</si>
  <si>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</si>
  <si>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</si>
  <si>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</si>
  <si>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</si>
  <si>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</si>
  <si>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</si>
  <si>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</si>
  <si>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</si>
  <si>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</si>
  <si>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</si>
  <si>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</si>
  <si>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</si>
  <si>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</si>
  <si>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</si>
  <si>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</si>
  <si>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</si>
  <si>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</si>
  <si>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</si>
  <si>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</si>
  <si>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</si>
  <si>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</si>
  <si>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</si>
  <si>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</si>
  <si>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</si>
  <si>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</si>
  <si>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</si>
  <si>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</si>
  <si>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</si>
  <si>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</si>
  <si>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</si>
  <si>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</si>
  <si>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</si>
  <si>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</si>
  <si>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</si>
  <si>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</si>
  <si>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</si>
  <si>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</si>
  <si>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</si>
  <si>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</si>
  <si>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</si>
  <si>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</si>
  <si>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</si>
  <si>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</si>
  <si>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</si>
  <si>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</si>
  <si>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</si>
  <si>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</si>
  <si>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</si>
  <si>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</si>
  <si>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</si>
  <si>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</si>
  <si>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</si>
  <si>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</si>
  <si>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</si>
  <si>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</si>
  <si>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</si>
  <si>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</si>
  <si>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</si>
  <si>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</si>
  <si>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</si>
  <si>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</si>
  <si>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</si>
  <si>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</si>
  <si>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</si>
  <si>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</si>
  <si>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</si>
  <si>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</si>
  <si>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</si>
  <si>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</si>
  <si>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</si>
  <si>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</si>
  <si>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</si>
  <si>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</si>
  <si>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</si>
  <si>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</si>
  <si>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</si>
  <si>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</si>
  <si>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</si>
  <si>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</si>
  <si>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</si>
  <si>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</si>
  <si>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</si>
  <si>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</si>
  <si>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</si>
  <si>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</si>
  <si>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</si>
  <si>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</si>
  <si>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</si>
  <si>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</si>
  <si>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</si>
  <si>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</si>
  <si>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</si>
  <si>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</si>
  <si>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</si>
  <si>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</si>
  <si>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</si>
  <si>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</si>
  <si>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</si>
  <si>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</si>
  <si>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</si>
  <si>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</si>
  <si>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</si>
  <si>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</si>
  <si>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</si>
  <si>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</si>
  <si>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</si>
  <si>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</si>
  <si>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</si>
  <si>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</si>
  <si>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</si>
  <si>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</si>
  <si>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</si>
  <si>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</si>
  <si>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</si>
  <si>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</si>
  <si>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</si>
  <si>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</si>
  <si>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</si>
  <si>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</si>
  <si>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</si>
  <si>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</si>
  <si>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</si>
  <si>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</si>
  <si>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</si>
  <si>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</si>
  <si>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</si>
  <si>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</si>
  <si>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</si>
  <si>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</si>
  <si>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</si>
  <si>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</si>
  <si>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</si>
  <si>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</si>
  <si>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</si>
  <si>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</si>
  <si>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</si>
  <si>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</si>
  <si>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</si>
  <si>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</si>
  <si>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</si>
  <si>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</si>
  <si>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</si>
  <si>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</si>
  <si>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</si>
  <si>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</si>
  <si>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</si>
  <si>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</si>
  <si>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</si>
  <si>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</si>
  <si>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</si>
  <si>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</si>
  <si>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</si>
  <si>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</si>
  <si>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</si>
  <si>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</si>
  <si>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</si>
  <si>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</si>
  <si>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</si>
  <si>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</si>
  <si>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</si>
  <si>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</si>
  <si>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</si>
  <si>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</si>
  <si>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</si>
  <si>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</si>
  <si>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</si>
  <si>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</si>
  <si>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</si>
  <si>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</si>
  <si>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</si>
  <si>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</si>
  <si>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</si>
  <si>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</si>
  <si>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</si>
  <si>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</si>
  <si>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</si>
  <si>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</si>
  <si>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</si>
  <si>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</si>
  <si>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</si>
  <si>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</si>
  <si>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</si>
  <si>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</si>
  <si>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</si>
  <si>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</si>
  <si>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</si>
  <si>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</si>
  <si>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</si>
  <si>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</si>
  <si>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</si>
  <si>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</si>
  <si>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</si>
  <si>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</si>
  <si>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</si>
  <si>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</si>
  <si>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</si>
  <si>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</si>
  <si>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</si>
  <si>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</si>
  <si>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</si>
  <si>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</si>
  <si>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</si>
  <si>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</si>
  <si>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</si>
  <si>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</si>
  <si>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</si>
  <si>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</si>
  <si>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</si>
  <si>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</si>
  <si>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</si>
  <si>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</si>
  <si>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</si>
  <si>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</si>
  <si>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</si>
  <si>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</si>
  <si>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</si>
  <si>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</si>
  <si>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</si>
  <si>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</si>
  <si>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</si>
  <si>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</si>
  <si>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</si>
  <si>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</si>
  <si>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</si>
  <si>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</si>
  <si>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</si>
  <si>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</si>
  <si>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</si>
  <si>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</si>
  <si>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</si>
  <si>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</si>
  <si>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</si>
  <si>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</si>
  <si>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</si>
  <si>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</si>
  <si>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</si>
  <si>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</si>
  <si>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</si>
  <si>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</si>
  <si>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</si>
  <si>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</si>
  <si>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</si>
  <si>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</si>
  <si>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</si>
  <si>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</si>
  <si>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</si>
  <si>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</si>
  <si>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</si>
  <si>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</si>
  <si>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</si>
  <si>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</si>
  <si>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</si>
  <si>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</si>
  <si>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</si>
  <si>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</si>
  <si>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</si>
  <si>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</si>
  <si>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</si>
  <si>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</si>
  <si>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</si>
  <si>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</si>
  <si>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</si>
  <si>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</si>
  <si>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</si>
  <si>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</si>
  <si>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</si>
  <si>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</si>
  <si>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</si>
  <si>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</si>
  <si>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</si>
  <si>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</si>
  <si>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</si>
  <si>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</si>
  <si>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</si>
  <si>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</si>
  <si>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</si>
  <si>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</si>
  <si>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</si>
  <si>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</si>
  <si>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</si>
  <si>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</si>
  <si>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</si>
  <si>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</si>
  <si>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</si>
  <si>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</si>
  <si>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</si>
  <si>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</si>
  <si>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</si>
  <si>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</si>
  <si>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</si>
  <si>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</si>
  <si>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</si>
  <si>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</si>
  <si>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</si>
  <si>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</si>
  <si>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</si>
  <si>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</si>
  <si>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</si>
  <si>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</si>
  <si>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</si>
  <si>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</si>
  <si>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</si>
  <si>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</si>
  <si>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</si>
  <si>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</si>
  <si>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</si>
  <si>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</si>
  <si>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</si>
  <si>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</si>
  <si>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</si>
  <si>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</si>
  <si>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</si>
  <si>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</si>
  <si>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</si>
  <si>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</si>
  <si>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</si>
  <si>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</si>
  <si>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</si>
  <si>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</si>
  <si>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</si>
  <si>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</si>
  <si>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</si>
  <si>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</si>
  <si>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</si>
  <si>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</si>
  <si>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</si>
  <si>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</si>
  <si>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</si>
  <si>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</si>
  <si>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</si>
  <si>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</si>
  <si>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</si>
  <si>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</si>
  <si>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</si>
  <si>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</si>
  <si>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</si>
  <si>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</si>
  <si>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</si>
  <si>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</si>
  <si>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</si>
  <si>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</si>
  <si>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</si>
  <si>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</si>
  <si>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</si>
  <si>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</si>
  <si>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</si>
  <si>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</si>
  <si>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</si>
  <si>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</si>
  <si>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</si>
  <si>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</si>
  <si>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</si>
  <si>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</si>
  <si>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</si>
  <si>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</si>
  <si>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</si>
  <si>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</si>
  <si>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</si>
  <si>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</si>
  <si>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</si>
  <si>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</si>
  <si>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</si>
  <si>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</si>
  <si>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</si>
  <si>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</si>
  <si>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</si>
  <si>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</si>
  <si>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</si>
  <si>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</si>
  <si>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</si>
  <si>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</si>
  <si>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</si>
  <si>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</si>
  <si>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</si>
  <si>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</si>
  <si>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</si>
  <si>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</si>
  <si>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</si>
  <si>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</si>
  <si>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</si>
  <si>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</si>
  <si>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</si>
  <si>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</si>
  <si>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</si>
  <si>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</si>
  <si>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</si>
  <si>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</si>
  <si>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</si>
  <si>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</si>
  <si>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</si>
  <si>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</si>
  <si>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</si>
  <si>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</si>
  <si>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</si>
  <si>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</si>
  <si>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</si>
  <si>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</si>
  <si>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</si>
  <si>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</si>
  <si>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</si>
  <si>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</si>
  <si>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</si>
  <si>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</si>
  <si>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</si>
  <si>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</si>
  <si>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</si>
  <si>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</si>
  <si>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</si>
  <si>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</si>
  <si>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</si>
  <si>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</si>
  <si>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</si>
  <si>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</si>
  <si>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</si>
  <si>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</si>
  <si>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</si>
  <si>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</si>
  <si>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</si>
  <si>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</si>
  <si>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</si>
  <si>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</si>
  <si>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</si>
  <si>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</si>
  <si>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</si>
  <si>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</si>
  <si>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</si>
  <si>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</si>
  <si>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</si>
  <si>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</si>
  <si>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</si>
  <si>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</si>
  <si>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</si>
  <si>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</si>
  <si>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</si>
  <si>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</si>
  <si>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</si>
  <si>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</si>
  <si>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</si>
  <si>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</si>
  <si>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</si>
  <si>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</si>
  <si>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</si>
  <si>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</si>
  <si>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</si>
  <si>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</si>
  <si>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</si>
  <si>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</si>
  <si>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</si>
  <si>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</si>
  <si>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</si>
  <si>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</si>
  <si>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</si>
  <si>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</si>
  <si>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</si>
  <si>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</si>
  <si>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</si>
  <si>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</si>
  <si>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</si>
  <si>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</si>
  <si>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</si>
  <si>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</si>
  <si>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</si>
  <si>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</si>
  <si>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</si>
  <si>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</si>
  <si>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</si>
  <si>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</si>
  <si>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</si>
  <si>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</si>
  <si>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</si>
  <si>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</si>
  <si>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</si>
  <si>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</si>
  <si>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</si>
  <si>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</si>
  <si>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</si>
  <si>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</si>
  <si>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</si>
  <si>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</si>
  <si>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</si>
  <si>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</si>
  <si>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</si>
  <si>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</si>
  <si>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</si>
  <si>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</si>
  <si>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</si>
  <si>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</si>
  <si>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</si>
  <si>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</si>
  <si>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</si>
  <si>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</si>
  <si>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</si>
  <si>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</si>
  <si>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</si>
  <si>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</si>
  <si>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</si>
  <si>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</si>
  <si>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</si>
  <si>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</si>
  <si>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</si>
  <si>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</si>
  <si>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</si>
  <si>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</si>
  <si>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</si>
  <si>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</si>
  <si>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</si>
  <si>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</si>
  <si>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</si>
  <si>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</si>
  <si>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</si>
  <si>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</si>
  <si>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</si>
  <si>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</si>
  <si>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</si>
  <si>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</si>
  <si>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</si>
  <si>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</si>
  <si>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</si>
  <si>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</si>
  <si>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</si>
  <si>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</si>
  <si>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</si>
  <si>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</si>
  <si>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</si>
  <si>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</si>
  <si>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</si>
  <si>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</si>
  <si>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</si>
  <si>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</si>
  <si>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</si>
  <si>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</si>
  <si>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</si>
  <si>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</si>
  <si>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</si>
  <si>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</si>
  <si>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</si>
  <si>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</si>
  <si>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</si>
  <si>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</si>
  <si>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</si>
  <si>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</si>
  <si>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</si>
  <si>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</si>
  <si>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</si>
  <si>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</si>
  <si>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</si>
  <si>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</si>
  <si>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</si>
  <si>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</si>
  <si>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</si>
  <si>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</si>
  <si>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</si>
  <si>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</si>
  <si>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</si>
  <si>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</si>
  <si>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</si>
  <si>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</si>
  <si>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</si>
  <si>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</si>
  <si>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</si>
  <si>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</si>
  <si>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</si>
  <si>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</si>
  <si>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</si>
  <si>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</si>
  <si>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</si>
  <si>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</si>
  <si>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</si>
  <si>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</si>
  <si>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</si>
  <si>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</si>
  <si>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</si>
  <si>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</si>
  <si>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</si>
  <si>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</si>
  <si>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</si>
  <si>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</si>
  <si>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</si>
  <si>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</si>
  <si>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</si>
  <si>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</si>
  <si>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</si>
  <si>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</si>
  <si>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</si>
  <si>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</si>
  <si>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</si>
  <si>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</si>
  <si>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</si>
  <si>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</si>
  <si>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</si>
  <si>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</si>
  <si>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</si>
  <si>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</si>
  <si>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</si>
  <si>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</si>
  <si>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</si>
  <si>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</si>
  <si>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</si>
  <si>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</si>
  <si>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</si>
  <si>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</si>
  <si>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</si>
  <si>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</si>
  <si>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</si>
  <si>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</si>
  <si>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</si>
  <si>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</si>
  <si>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</si>
  <si>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</si>
  <si>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</si>
  <si>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</si>
  <si>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</si>
  <si>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</si>
  <si>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</si>
  <si>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</si>
  <si>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</si>
  <si>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</si>
  <si>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</si>
  <si>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</si>
  <si>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</si>
  <si>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</si>
  <si>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</si>
  <si>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</si>
  <si>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</si>
  <si>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</si>
  <si>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</si>
  <si>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</si>
  <si>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</si>
  <si>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</si>
  <si>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</si>
  <si>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</si>
  <si>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</si>
  <si>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</si>
  <si>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</si>
  <si>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</si>
  <si>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</si>
  <si>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</si>
  <si>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</si>
  <si>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</si>
  <si>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</si>
  <si>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</si>
  <si>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</si>
  <si>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</si>
  <si>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</si>
  <si>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</si>
  <si>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</si>
  <si>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</si>
  <si>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</si>
  <si>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</si>
  <si>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</si>
  <si>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</si>
  <si>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</si>
  <si>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</si>
  <si>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</si>
  <si>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</si>
  <si>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</si>
  <si>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</si>
  <si>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</si>
  <si>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</si>
  <si>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</si>
  <si>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</si>
  <si>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</si>
  <si>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</si>
  <si>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</si>
  <si>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</si>
  <si>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</si>
  <si>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</si>
  <si>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</si>
  <si>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</si>
  <si>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</si>
  <si>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</si>
  <si>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</si>
  <si>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</si>
  <si>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</si>
  <si>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</si>
  <si>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</si>
  <si>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</si>
  <si>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</si>
  <si>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</si>
  <si>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</si>
  <si>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</si>
  <si>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</si>
  <si>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</si>
  <si>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</si>
  <si>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</si>
  <si>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</si>
  <si>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</si>
  <si>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</si>
  <si>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</si>
  <si>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</si>
  <si>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</si>
  <si>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</si>
  <si>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</si>
  <si>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</si>
  <si>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</si>
  <si>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</si>
  <si>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</si>
  <si>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</si>
  <si>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</si>
  <si>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</si>
  <si>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</si>
  <si>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</si>
  <si>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</si>
  <si>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</si>
  <si>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</si>
  <si>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</si>
  <si>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</si>
  <si>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</si>
  <si>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</si>
  <si>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</si>
  <si>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</si>
  <si>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</si>
  <si>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</si>
  <si>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</si>
  <si>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</si>
  <si>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</si>
  <si>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</si>
  <si>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</si>
  <si>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</si>
  <si>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</si>
  <si>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</si>
  <si>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</si>
  <si>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</si>
  <si>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</si>
  <si>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</si>
  <si>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</si>
  <si>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</si>
  <si>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</si>
  <si>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</si>
  <si>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</si>
  <si>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</si>
  <si>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</si>
  <si>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</si>
  <si>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</si>
  <si>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</si>
  <si>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</si>
  <si>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</si>
  <si>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</si>
  <si>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</si>
  <si>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</si>
  <si>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</si>
  <si>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</si>
  <si>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</si>
  <si>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</si>
  <si>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</si>
  <si>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</si>
  <si>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</si>
  <si>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</si>
  <si>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</si>
  <si>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</si>
  <si>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</si>
  <si>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</si>
  <si>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</si>
  <si>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</si>
  <si>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</si>
  <si>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</si>
  <si>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</si>
  <si>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</si>
  <si>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</si>
  <si>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</si>
  <si>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</si>
  <si>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</si>
  <si>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</si>
  <si>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</si>
  <si>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</si>
  <si>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</si>
  <si>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</si>
  <si>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</si>
  <si>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</si>
  <si>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</si>
  <si>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</si>
  <si>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</si>
  <si>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</si>
  <si>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</si>
  <si>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</si>
  <si>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</si>
  <si>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</si>
  <si>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</si>
  <si>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</si>
  <si>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</si>
  <si>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</si>
  <si>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</si>
  <si>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</si>
  <si>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</si>
  <si>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</si>
  <si>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</si>
  <si>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</si>
  <si>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</si>
  <si>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</si>
  <si>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</si>
  <si>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</si>
  <si>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</si>
  <si>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</si>
  <si>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</si>
  <si>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</si>
  <si>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</si>
  <si>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</si>
  <si>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</si>
  <si>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</si>
  <si>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</si>
  <si>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</si>
  <si>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</si>
  <si>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</si>
  <si>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</si>
  <si>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</si>
  <si>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</si>
  <si>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</si>
  <si>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</si>
  <si>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</si>
  <si>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</si>
  <si>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</si>
  <si>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</si>
  <si>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</si>
  <si>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</si>
  <si>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</si>
  <si>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</si>
  <si>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</si>
  <si>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</si>
  <si>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</si>
  <si>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</si>
  <si>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</si>
  <si>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</si>
  <si>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</si>
  <si>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</si>
  <si>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</si>
  <si>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</si>
  <si>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</si>
  <si>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</si>
  <si>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</si>
  <si>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</si>
  <si>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</si>
  <si>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</si>
  <si>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</si>
  <si>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</si>
  <si>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</si>
  <si>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</si>
  <si>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</si>
  <si>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</si>
  <si>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</si>
  <si>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</si>
  <si>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</si>
  <si>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</si>
  <si>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</si>
  <si>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</si>
  <si>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</si>
  <si>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</si>
  <si>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</si>
  <si>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</si>
  <si>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</si>
  <si>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</si>
  <si>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</si>
  <si>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</si>
  <si>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</si>
  <si>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</si>
  <si>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</si>
  <si>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</si>
  <si>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</si>
  <si>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</si>
  <si>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</si>
  <si>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</si>
  <si>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</si>
  <si>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</si>
  <si>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</si>
  <si>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</si>
  <si>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</si>
  <si>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</si>
  <si>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</si>
  <si>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</si>
  <si>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</si>
  <si>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</si>
  <si>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</si>
  <si>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</si>
  <si>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</si>
  <si>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</si>
  <si>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</si>
  <si>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</si>
  <si>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</si>
  <si>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</si>
  <si>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</si>
  <si>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</si>
  <si>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</si>
  <si>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</si>
  <si>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</si>
  <si>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</si>
  <si>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</si>
  <si>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</si>
  <si>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</si>
  <si>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</si>
  <si>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</si>
  <si>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</si>
  <si>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</si>
  <si>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</si>
  <si>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</si>
  <si>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</si>
  <si>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</si>
  <si>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</si>
  <si>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</si>
  <si>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</si>
  <si>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</si>
  <si>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</si>
  <si>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</si>
  <si>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</si>
  <si>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</si>
  <si>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</si>
  <si>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</si>
  <si>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</si>
  <si>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</si>
  <si>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</si>
  <si>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</si>
  <si>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</si>
  <si>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</si>
  <si>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</si>
  <si>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</si>
  <si>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</si>
  <si>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</si>
  <si>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</si>
  <si>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</si>
  <si>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</si>
  <si>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</si>
  <si>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</si>
  <si>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</si>
  <si>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</si>
  <si>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</si>
  <si>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</si>
  <si>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</si>
  <si>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</si>
  <si>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</si>
  <si>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</si>
  <si>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</si>
  <si>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</si>
  <si>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</si>
  <si>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</si>
  <si>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</si>
  <si>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</si>
  <si>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</si>
  <si>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</si>
  <si>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</si>
  <si>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</si>
  <si>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</si>
  <si>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</si>
  <si>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</si>
  <si>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</si>
  <si>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</si>
  <si>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</si>
  <si>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</si>
  <si>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</si>
  <si>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</si>
  <si>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</si>
  <si>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</si>
  <si>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</si>
  <si>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</si>
  <si>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</si>
  <si>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</si>
  <si>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</si>
  <si>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</si>
  <si>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</si>
  <si>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</si>
  <si>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</si>
  <si>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</si>
  <si>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</si>
  <si>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</si>
  <si>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</si>
  <si>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</si>
  <si>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</si>
  <si>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</si>
  <si>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</si>
  <si>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</si>
  <si>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</si>
  <si>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</si>
  <si>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</si>
  <si>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</si>
  <si>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</si>
  <si>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</si>
  <si>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</si>
  <si>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</si>
  <si>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</si>
  <si>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</si>
  <si>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</si>
  <si>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</si>
  <si>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</si>
  <si>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</si>
  <si>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</si>
  <si>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</si>
  <si>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</si>
  <si>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</si>
  <si>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</si>
  <si>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</si>
  <si>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</si>
  <si>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</si>
  <si>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</si>
  <si>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</si>
  <si>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</si>
  <si>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</si>
  <si>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</si>
  <si>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</si>
  <si>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</si>
  <si>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</si>
  <si>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</si>
  <si>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</si>
  <si>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</si>
  <si>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</si>
  <si>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</si>
  <si>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</si>
  <si>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</si>
  <si>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</si>
  <si>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</si>
  <si>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</si>
  <si>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</si>
  <si>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</si>
  <si>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</si>
  <si>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</si>
  <si>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</si>
  <si>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</si>
  <si>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</si>
  <si>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</si>
  <si>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</si>
  <si>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</si>
  <si>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</si>
  <si>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</si>
  <si>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</si>
  <si>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</si>
  <si>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</si>
  <si>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</si>
  <si>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</si>
  <si>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</si>
  <si>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</si>
  <si>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</si>
  <si>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</si>
  <si>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</si>
  <si>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</si>
  <si>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</si>
  <si>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</si>
  <si>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</si>
  <si>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</si>
  <si>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</si>
  <si>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</si>
  <si>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</si>
  <si>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</si>
  <si>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</si>
  <si>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</si>
  <si>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</si>
  <si>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</si>
  <si>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</si>
  <si>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</si>
  <si>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</si>
  <si>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</si>
  <si>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</si>
  <si>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</si>
  <si>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</si>
  <si>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</si>
  <si>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</si>
  <si>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</si>
  <si>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</si>
  <si>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</si>
  <si>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</si>
  <si>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</si>
  <si>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</si>
  <si>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</si>
  <si>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</si>
  <si>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</si>
  <si>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</si>
  <si>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</si>
  <si>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</si>
  <si>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</si>
  <si>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</si>
  <si>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</si>
  <si>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</si>
  <si>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</si>
  <si>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</si>
  <si>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</si>
  <si>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</si>
  <si>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</si>
  <si>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</si>
  <si>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</si>
  <si>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</si>
  <si>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</si>
  <si>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</si>
  <si>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</si>
  <si>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</si>
  <si>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</si>
  <si>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</si>
  <si>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</si>
  <si>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</si>
  <si>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</si>
  <si>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</si>
  <si>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</si>
  <si>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</si>
  <si>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</si>
  <si>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</si>
  <si>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</si>
  <si>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</si>
  <si>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</si>
  <si>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</si>
  <si>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</si>
  <si>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</si>
  <si>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</si>
  <si>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</si>
  <si>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</si>
  <si>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</si>
  <si>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</si>
  <si>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</si>
  <si>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</si>
  <si>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</si>
  <si>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</si>
  <si>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</si>
  <si>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</si>
  <si>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</si>
  <si>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</si>
  <si>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</si>
  <si>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</si>
  <si>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</si>
  <si>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</si>
  <si>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</si>
  <si>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</si>
  <si>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</si>
  <si>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</si>
  <si>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</si>
  <si>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</si>
  <si>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</si>
  <si>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</si>
  <si>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</si>
  <si>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</si>
  <si>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</si>
  <si>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</si>
  <si>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</si>
  <si>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</si>
  <si>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</si>
  <si>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</si>
  <si>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</si>
  <si>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</si>
  <si>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</si>
  <si>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</si>
  <si>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</si>
  <si>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</si>
  <si>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</si>
  <si>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</si>
  <si>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</si>
  <si>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</si>
  <si>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</si>
  <si>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</si>
  <si>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</si>
  <si>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</si>
  <si>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</si>
  <si>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</si>
  <si>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</si>
  <si>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</si>
  <si>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</si>
  <si>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</si>
  <si>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</si>
  <si>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</si>
  <si>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</si>
  <si>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</si>
  <si>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</si>
  <si>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</si>
  <si>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</si>
  <si>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</si>
  <si>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</si>
  <si>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</si>
  <si>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</si>
  <si>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</si>
  <si>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</si>
  <si>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</si>
  <si>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</si>
  <si>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</si>
  <si>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</si>
  <si>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</si>
  <si>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</si>
  <si>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</si>
  <si>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</si>
  <si>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</si>
  <si>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</si>
  <si>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</si>
  <si>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</si>
  <si>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</si>
  <si>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</si>
  <si>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</si>
  <si>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</si>
  <si>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</si>
  <si>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</si>
  <si>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</si>
  <si>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</si>
  <si>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</si>
  <si>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</si>
  <si>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</si>
  <si>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</si>
  <si>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</si>
  <si>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</si>
  <si>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</si>
  <si>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</si>
  <si>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</si>
  <si>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</si>
  <si>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</si>
  <si>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</si>
  <si>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</si>
  <si>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</si>
  <si>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</si>
  <si>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</si>
  <si>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</si>
  <si>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</si>
  <si>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</si>
  <si>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</si>
  <si>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</si>
  <si>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</si>
  <si>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</si>
  <si>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</si>
  <si>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</si>
  <si>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</si>
  <si>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</si>
  <si>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</si>
  <si>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</si>
  <si>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</si>
  <si>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</si>
  <si>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</si>
  <si>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</si>
  <si>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</si>
  <si>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</si>
  <si>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</si>
  <si>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</si>
  <si>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</si>
  <si>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</si>
  <si>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</si>
  <si>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</si>
  <si>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</si>
  <si>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</si>
  <si>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</si>
  <si>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</si>
  <si>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</si>
  <si>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</si>
  <si>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</si>
  <si>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</si>
  <si>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</si>
  <si>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</si>
  <si>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</si>
  <si>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</si>
  <si>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</si>
  <si>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</si>
  <si>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</si>
  <si>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</si>
  <si>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</si>
  <si>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</si>
  <si>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</si>
  <si>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</si>
  <si>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</si>
  <si>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</si>
  <si>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</si>
  <si>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</si>
  <si>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</si>
  <si>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</si>
  <si>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</si>
  <si>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</si>
  <si>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</si>
  <si>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</si>
  <si>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</si>
  <si>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</si>
  <si>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</si>
  <si>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</si>
  <si>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</si>
  <si>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</si>
  <si>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</si>
  <si>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</si>
  <si>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</si>
  <si>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</si>
  <si>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</si>
  <si>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</si>
  <si>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</si>
  <si>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</si>
  <si>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</si>
  <si>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</si>
  <si>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</si>
  <si>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</si>
  <si>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</si>
  <si>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</si>
  <si>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</si>
  <si>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</si>
  <si>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</si>
  <si>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</si>
  <si>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</si>
  <si>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</si>
  <si>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</si>
  <si>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</si>
  <si>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</si>
  <si>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</si>
  <si>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</si>
  <si>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</si>
  <si>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</si>
  <si>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</si>
  <si>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</si>
  <si>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</si>
  <si>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</si>
  <si>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</si>
  <si>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</si>
  <si>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</si>
  <si>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</si>
  <si>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</si>
  <si>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</si>
  <si>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</si>
  <si>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</si>
  <si>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</si>
  <si>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</si>
  <si>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</si>
  <si>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</si>
  <si>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</si>
  <si>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</si>
  <si>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</si>
  <si>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</si>
  <si>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</si>
  <si>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</si>
  <si>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</si>
  <si>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</si>
  <si>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</si>
  <si>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</si>
  <si>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</si>
  <si>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</si>
  <si>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</si>
  <si>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</si>
  <si>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</si>
  <si>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</si>
  <si>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</si>
  <si>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</si>
  <si>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</si>
  <si>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</si>
  <si>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</si>
  <si>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</si>
  <si>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</si>
  <si>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</si>
  <si>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</si>
  <si>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</si>
  <si>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</si>
  <si>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</si>
  <si>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</si>
  <si>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</si>
  <si>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</si>
  <si>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</si>
  <si>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</si>
  <si>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</si>
  <si>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</si>
  <si>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</si>
  <si>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</si>
  <si>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</si>
  <si>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</si>
  <si>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</si>
  <si>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</si>
  <si>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</si>
  <si>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</si>
  <si>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</si>
  <si>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</si>
  <si>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</si>
  <si>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</si>
  <si>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</si>
  <si>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</si>
  <si>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</si>
  <si>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</si>
  <si>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</si>
  <si>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</si>
  <si>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</si>
  <si>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</si>
  <si>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</si>
  <si>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</si>
  <si>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</si>
  <si>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</si>
  <si>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</si>
  <si>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</si>
  <si>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</si>
  <si>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</si>
  <si>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</si>
  <si>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</si>
  <si>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</si>
  <si>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</si>
  <si>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</si>
  <si>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</si>
  <si>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</si>
  <si>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</si>
  <si>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</si>
  <si>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</si>
  <si>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</si>
  <si>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</si>
  <si>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</si>
  <si>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</si>
  <si>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</si>
  <si>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</si>
  <si>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</si>
  <si>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</si>
  <si>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</si>
  <si>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</si>
  <si>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</si>
  <si>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</si>
  <si>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</si>
  <si>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</si>
  <si>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</si>
  <si>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</si>
  <si>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</si>
  <si>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</si>
  <si>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</si>
  <si>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</si>
  <si>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</si>
  <si>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</si>
  <si>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</si>
  <si>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</si>
  <si>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</si>
  <si>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</si>
  <si>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</si>
  <si>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</si>
  <si>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</si>
  <si>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</si>
  <si>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</si>
  <si>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</si>
  <si>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</si>
  <si>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</si>
  <si>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</si>
  <si>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</si>
  <si>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</si>
  <si>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</si>
  <si>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</si>
  <si>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</si>
  <si>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</si>
  <si>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</si>
  <si>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</si>
  <si>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</si>
  <si>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</si>
  <si>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</si>
  <si>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</si>
  <si>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</si>
  <si>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</si>
  <si>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</si>
  <si>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</si>
  <si>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</si>
  <si>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</si>
  <si>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</si>
  <si>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</si>
  <si>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</si>
  <si>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</si>
  <si>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</si>
  <si>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</si>
  <si>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</si>
  <si>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</si>
  <si>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</si>
  <si>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</si>
  <si>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</si>
  <si>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</si>
  <si>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</si>
  <si>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</si>
  <si>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</si>
  <si>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</si>
  <si>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</si>
  <si>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</si>
  <si>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</si>
  <si>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</si>
  <si>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</si>
  <si>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</si>
  <si>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</si>
  <si>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</si>
  <si>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</si>
  <si>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</si>
  <si>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</si>
  <si>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</si>
  <si>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</si>
  <si>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</si>
  <si>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</si>
  <si>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</si>
  <si>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</si>
  <si>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</si>
  <si>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</si>
  <si>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</si>
  <si>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</si>
  <si>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</si>
  <si>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</si>
  <si>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</si>
  <si>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</si>
  <si>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</si>
  <si>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</si>
  <si>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</si>
  <si>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</si>
  <si>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</si>
  <si>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</si>
  <si>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</si>
  <si>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</si>
  <si>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</si>
  <si>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</si>
  <si>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</si>
  <si>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</si>
  <si>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</si>
  <si>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</si>
  <si>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</si>
  <si>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</si>
  <si>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</si>
  <si>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</si>
  <si>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</si>
  <si>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</si>
  <si>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</si>
  <si>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</si>
  <si>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</si>
  <si>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</si>
  <si>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</si>
  <si>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</si>
  <si>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</si>
  <si>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</si>
  <si>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</si>
  <si>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</si>
  <si>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</si>
  <si>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</si>
  <si>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</si>
  <si>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</si>
  <si>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</si>
  <si>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</si>
  <si>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</si>
  <si>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</si>
  <si>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</si>
  <si>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</si>
  <si>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</si>
  <si>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</si>
  <si>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</si>
  <si>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</si>
  <si>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</si>
  <si>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</si>
  <si>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</si>
  <si>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</si>
  <si>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</si>
  <si>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</si>
  <si>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</si>
  <si>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</si>
  <si>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</si>
  <si>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</si>
  <si>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</si>
  <si>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</si>
  <si>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</si>
  <si>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</si>
  <si>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</si>
  <si>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</si>
  <si>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</si>
  <si>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</si>
  <si>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</si>
  <si>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</si>
  <si>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</si>
  <si>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</si>
  <si>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</si>
  <si>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</si>
  <si>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</si>
  <si>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</si>
  <si>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</si>
  <si>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</si>
  <si>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</si>
  <si>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</si>
  <si>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</si>
  <si>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</si>
  <si>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</si>
  <si>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</si>
  <si>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</si>
  <si>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</si>
  <si>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</si>
  <si>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</si>
  <si>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</si>
  <si>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</si>
  <si>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</si>
  <si>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</si>
  <si>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</si>
  <si>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</si>
  <si>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</si>
  <si>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</si>
  <si>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</si>
  <si>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</si>
  <si>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</si>
  <si>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</si>
  <si>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</si>
  <si>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</si>
  <si>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</si>
  <si>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</si>
  <si>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</si>
  <si>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</si>
  <si>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</si>
  <si>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</si>
  <si>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</si>
  <si>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</si>
  <si>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</si>
  <si>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</si>
  <si>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</si>
  <si>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</si>
  <si>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</si>
  <si>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</si>
  <si>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</si>
  <si>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</si>
  <si>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</si>
  <si>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</si>
  <si>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</si>
  <si>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</si>
  <si>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</si>
  <si>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</si>
  <si>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</si>
  <si>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</si>
  <si>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</si>
  <si>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</si>
  <si>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</si>
  <si>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</si>
  <si>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</si>
  <si>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</si>
  <si>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</si>
  <si>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</si>
  <si>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</si>
  <si>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</si>
  <si>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</si>
  <si>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</si>
  <si>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</si>
  <si>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</si>
  <si>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</si>
  <si>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</si>
  <si>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</si>
  <si>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</si>
  <si>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</si>
  <si>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</si>
  <si>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</si>
  <si>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</si>
  <si>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</si>
  <si>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</si>
  <si>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</si>
  <si>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</si>
  <si>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</si>
  <si>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</si>
  <si>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</si>
  <si>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</si>
  <si>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</si>
  <si>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</si>
  <si>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</si>
  <si>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</si>
  <si>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</si>
  <si>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</si>
  <si>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</si>
  <si>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</si>
  <si>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</si>
  <si>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</si>
  <si>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</si>
  <si>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</si>
  <si>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</si>
  <si>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</si>
  <si>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</si>
  <si>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</si>
  <si>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</si>
  <si>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</si>
  <si>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</si>
  <si>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</si>
  <si>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</si>
  <si>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</si>
  <si>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</si>
  <si>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</si>
  <si>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</si>
  <si>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</si>
  <si>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</si>
  <si>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</si>
  <si>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</si>
  <si>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</si>
  <si>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</si>
  <si>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</si>
  <si>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</si>
  <si>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</si>
  <si>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</si>
  <si>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</si>
  <si>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</si>
  <si>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</si>
  <si>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</si>
  <si>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</si>
  <si>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</si>
  <si>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</si>
  <si>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</si>
  <si>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</si>
  <si>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</si>
  <si>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</si>
  <si>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</si>
  <si>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</si>
  <si>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</si>
  <si>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</si>
  <si>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</si>
  <si>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</si>
  <si>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</si>
  <si>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</si>
  <si>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</si>
  <si>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</si>
  <si>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</si>
  <si>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</si>
  <si>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</si>
  <si>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</si>
  <si>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</si>
  <si>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</si>
  <si>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</si>
  <si>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</si>
  <si>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</si>
  <si>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</si>
  <si>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</si>
  <si>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</si>
  <si>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</si>
  <si>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</si>
  <si>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</si>
  <si>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</si>
  <si>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</si>
  <si>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</si>
  <si>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</si>
  <si>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</si>
  <si>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</si>
  <si>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</si>
  <si>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</si>
  <si>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</si>
  <si>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</si>
  <si>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</si>
  <si>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</si>
  <si>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</si>
  <si>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</si>
  <si>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</si>
  <si>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</si>
  <si>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</si>
  <si>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</si>
  <si>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</si>
  <si>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</si>
  <si>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</si>
  <si>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</si>
  <si>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</si>
  <si>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</si>
  <si>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</si>
  <si>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</si>
  <si>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</si>
  <si>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</si>
  <si>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</si>
  <si>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</si>
  <si>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</si>
  <si>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</si>
  <si>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</si>
  <si>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</si>
  <si>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</si>
  <si>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</si>
  <si>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</si>
  <si>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</si>
  <si>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</si>
  <si>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</si>
  <si>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</si>
  <si>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</si>
  <si>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</si>
  <si>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</si>
  <si>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</si>
  <si>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</si>
  <si>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</si>
  <si>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</si>
  <si>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</si>
  <si>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</si>
  <si>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</si>
  <si>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</si>
  <si>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</si>
  <si>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</si>
  <si>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</si>
  <si>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</si>
  <si>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</si>
  <si>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</si>
  <si>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</si>
  <si>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</si>
  <si>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</si>
  <si>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</si>
  <si>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</si>
  <si>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</si>
  <si>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</si>
  <si>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</si>
  <si>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</si>
  <si>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</si>
  <si>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</si>
  <si>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</si>
  <si>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</si>
  <si>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</si>
  <si>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</si>
  <si>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</si>
  <si>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</si>
  <si>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</si>
  <si>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</si>
  <si>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</si>
  <si>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</si>
  <si>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</si>
  <si>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</si>
  <si>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</si>
  <si>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</si>
  <si>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</si>
  <si>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</si>
  <si>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</si>
  <si>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</si>
  <si>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</si>
  <si>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</si>
  <si>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</si>
  <si>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</si>
  <si>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</si>
  <si>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</si>
  <si>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</si>
  <si>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</si>
  <si>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</si>
  <si>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</si>
  <si>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</si>
  <si>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</si>
  <si>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</si>
  <si>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</si>
  <si>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</si>
  <si>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</si>
  <si>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</si>
  <si>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</si>
  <si>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</si>
  <si>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</si>
  <si>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</si>
  <si>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</si>
  <si>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</si>
  <si>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</si>
  <si>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</si>
  <si>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</si>
  <si>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</si>
  <si>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</si>
  <si>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</si>
  <si>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</si>
  <si>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</si>
  <si>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</si>
  <si>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</si>
  <si>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</si>
  <si>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</si>
  <si>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</si>
  <si>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</si>
  <si>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</si>
  <si>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</si>
  <si>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</si>
  <si>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</si>
  <si>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</si>
  <si>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</si>
  <si>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</si>
  <si>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</si>
  <si>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</si>
  <si>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</si>
  <si>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</si>
  <si>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</si>
  <si>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</si>
  <si>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</si>
  <si>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</si>
  <si>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</si>
  <si>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</si>
  <si>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</si>
  <si>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</si>
  <si>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</si>
  <si>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</si>
  <si>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</si>
  <si>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</si>
  <si>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</si>
  <si>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</si>
  <si>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</si>
  <si>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</si>
  <si>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</si>
  <si>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</si>
  <si>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</si>
  <si>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</si>
  <si>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</si>
  <si>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</si>
  <si>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</si>
  <si>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</si>
  <si>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</si>
  <si>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</si>
  <si>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</si>
  <si>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</si>
  <si>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</si>
  <si>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</si>
  <si>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</si>
  <si>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</si>
  <si>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</si>
  <si>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</si>
  <si>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</si>
  <si>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</si>
  <si>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</si>
  <si>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</si>
  <si>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</si>
  <si>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</si>
  <si>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</si>
  <si>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</si>
  <si>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</si>
  <si>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</si>
  <si>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</si>
  <si>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</si>
  <si>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</si>
  <si>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</si>
  <si>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</si>
  <si>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</si>
  <si>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</si>
  <si>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</si>
  <si>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</si>
  <si>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</si>
  <si>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</si>
  <si>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</si>
  <si>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</si>
  <si>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</si>
  <si>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</si>
  <si>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</si>
  <si>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</si>
  <si>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</si>
  <si>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</si>
  <si>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</si>
  <si>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</si>
  <si>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</si>
  <si>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</si>
  <si>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</si>
  <si>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</si>
  <si>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</si>
  <si>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</si>
  <si>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</si>
  <si>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</si>
  <si>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</si>
  <si>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</si>
  <si>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</si>
  <si>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</si>
  <si>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</si>
  <si>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</si>
  <si>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</si>
  <si>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</si>
  <si>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</si>
  <si>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</si>
  <si>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</si>
  <si>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</si>
  <si>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</si>
  <si>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</si>
  <si>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</si>
  <si>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</si>
  <si>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</si>
  <si>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</si>
  <si>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</si>
  <si>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</si>
  <si>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</si>
  <si>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</si>
  <si>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</si>
  <si>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</si>
  <si>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</si>
  <si>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</si>
  <si>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</si>
  <si>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</si>
  <si>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</si>
  <si>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</si>
  <si>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</si>
  <si>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</si>
  <si>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</si>
  <si>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</si>
  <si>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</si>
  <si>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</si>
  <si>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</si>
  <si>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</si>
  <si>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</si>
  <si>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</si>
  <si>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</si>
  <si>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</si>
  <si>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</si>
  <si>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</si>
  <si>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</si>
  <si>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</si>
  <si>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</si>
  <si>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</si>
  <si>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</si>
  <si>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</si>
  <si>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</si>
  <si>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</si>
  <si>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</si>
  <si>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</si>
  <si>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</si>
  <si>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</si>
  <si>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</si>
  <si>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</si>
  <si>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</si>
  <si>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</si>
  <si>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</si>
  <si>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</si>
  <si>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</si>
  <si>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</si>
  <si>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</si>
  <si>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</si>
  <si>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</si>
  <si>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</si>
  <si>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</si>
  <si>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</si>
  <si>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</si>
  <si>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</si>
  <si>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</si>
  <si>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</si>
  <si>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</si>
  <si>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</si>
  <si>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</si>
  <si>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</si>
  <si>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</si>
  <si>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</si>
  <si>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</si>
  <si>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</si>
  <si>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</si>
  <si>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</si>
  <si>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</si>
  <si>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</si>
  <si>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</si>
  <si>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</si>
  <si>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</si>
  <si>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</si>
  <si>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</si>
  <si>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</si>
  <si>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</si>
  <si>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</si>
  <si>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</si>
  <si>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</si>
  <si>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</si>
  <si>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</si>
  <si>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</si>
  <si>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</si>
  <si>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</si>
  <si>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</si>
  <si>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</si>
  <si>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</si>
  <si>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</si>
  <si>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</si>
  <si>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</si>
  <si>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</si>
  <si>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</si>
  <si>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</si>
  <si>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</si>
  <si>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</si>
  <si>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</si>
  <si>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</si>
  <si>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</si>
  <si>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</si>
  <si>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</si>
  <si>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</si>
  <si>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</si>
  <si>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</si>
  <si>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</si>
  <si>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</si>
  <si>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</si>
  <si>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</si>
  <si>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</si>
  <si>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</si>
  <si>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</si>
  <si>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</si>
  <si>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</si>
  <si>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</si>
  <si>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</si>
  <si>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</si>
  <si>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</si>
  <si>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</si>
  <si>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</si>
  <si>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</si>
  <si>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</si>
  <si>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</si>
  <si>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</si>
  <si>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</si>
  <si>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</si>
  <si>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</si>
  <si>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</si>
  <si>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</si>
  <si>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</si>
  <si>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</si>
  <si>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</si>
  <si>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</si>
  <si>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</si>
  <si>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</si>
  <si>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</si>
  <si>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</si>
  <si>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</si>
  <si>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</si>
  <si>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</si>
  <si>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</si>
  <si>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</si>
  <si>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</si>
  <si>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</si>
  <si>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</si>
  <si>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</si>
  <si>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</si>
  <si>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</si>
  <si>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</si>
  <si>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</si>
  <si>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</si>
  <si>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</si>
  <si>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</si>
  <si>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</si>
  <si>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</si>
  <si>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</si>
  <si>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</si>
  <si>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</si>
  <si>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</si>
  <si>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</si>
  <si>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</si>
  <si>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</si>
  <si>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</si>
  <si>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</si>
  <si>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</si>
  <si>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</si>
  <si>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</si>
  <si>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</si>
  <si>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</si>
  <si>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</si>
  <si>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</si>
  <si>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</si>
  <si>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</si>
  <si>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</si>
  <si>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</si>
  <si>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</si>
  <si>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</si>
  <si>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</si>
  <si>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</si>
  <si>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</si>
  <si>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</si>
  <si>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</si>
  <si>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</si>
  <si>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</si>
  <si>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</si>
  <si>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</si>
  <si>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</si>
  <si>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</si>
  <si>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</si>
  <si>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</si>
  <si>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</si>
  <si>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</si>
  <si>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</si>
  <si>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</si>
  <si>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</si>
  <si>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</si>
  <si>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</si>
  <si>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</si>
  <si>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</si>
  <si>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</si>
  <si>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</si>
  <si>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</si>
  <si>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</si>
  <si>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</si>
  <si>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</si>
  <si>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</si>
  <si>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</si>
  <si>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</si>
  <si>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</si>
  <si>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</si>
  <si>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</si>
  <si>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</si>
  <si>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</si>
  <si>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</si>
  <si>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</si>
  <si>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</si>
  <si>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</si>
  <si>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</si>
  <si>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</si>
  <si>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</si>
  <si>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</si>
  <si>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</si>
  <si>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</si>
  <si>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</si>
  <si>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</si>
  <si>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</si>
  <si>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</si>
  <si>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</si>
  <si>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</si>
  <si>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</si>
  <si>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</si>
  <si>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</si>
  <si>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</si>
  <si>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</si>
  <si>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</si>
  <si>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</si>
  <si>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</si>
  <si>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</si>
  <si>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</si>
  <si>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</si>
  <si>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</si>
  <si>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</si>
  <si>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</si>
  <si>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</si>
  <si>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</si>
  <si>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</si>
  <si>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</si>
  <si>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</si>
  <si>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</si>
  <si>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</si>
  <si>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</si>
  <si>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</si>
  <si>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</si>
  <si>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</si>
  <si>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</si>
  <si>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</si>
  <si>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</si>
  <si>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</si>
  <si>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</si>
  <si>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</si>
  <si>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</si>
  <si>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</si>
  <si>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</si>
  <si>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</si>
  <si>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</si>
  <si>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</si>
  <si>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</si>
  <si>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</si>
  <si>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</si>
  <si>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</si>
  <si>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</si>
  <si>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</si>
  <si>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</si>
  <si>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</si>
  <si>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</si>
  <si>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</si>
  <si>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</si>
  <si>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</si>
  <si>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</si>
  <si>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</si>
  <si>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</si>
  <si>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</si>
  <si>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</si>
  <si>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</si>
  <si>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</si>
  <si>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</si>
  <si>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</si>
  <si>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</si>
  <si>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</si>
  <si>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</si>
  <si>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</si>
  <si>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</si>
  <si>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</si>
  <si>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</si>
  <si>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</si>
  <si>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</si>
  <si>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</si>
  <si>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</si>
  <si>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</si>
  <si>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</si>
  <si>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</si>
  <si>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</si>
  <si>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</si>
  <si>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</si>
  <si>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</si>
  <si>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</si>
  <si>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</si>
  <si>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</si>
  <si>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</si>
  <si>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</si>
  <si>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</si>
  <si>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</si>
  <si>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</si>
  <si>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</si>
  <si>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</si>
  <si>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</si>
  <si>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</si>
  <si>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</si>
  <si>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</si>
  <si>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</si>
  <si>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</si>
  <si>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</si>
  <si>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</si>
  <si>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</si>
  <si>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</si>
  <si>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</si>
  <si>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</si>
  <si>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</si>
  <si>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</si>
  <si>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</si>
  <si>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</si>
  <si>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</si>
  <si>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</si>
  <si>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</si>
  <si>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</si>
  <si>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</si>
  <si>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</si>
  <si>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</si>
  <si>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</si>
  <si>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</si>
  <si>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</si>
  <si>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</si>
  <si>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</si>
  <si>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</si>
  <si>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</si>
  <si>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</si>
  <si>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</si>
  <si>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</si>
  <si>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</si>
  <si>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</si>
  <si>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</si>
  <si>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</si>
  <si>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</si>
  <si>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</si>
  <si>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</si>
  <si>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</si>
  <si>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</si>
  <si>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</si>
  <si>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</si>
  <si>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</si>
  <si>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</si>
  <si>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</si>
  <si>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</si>
  <si>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</si>
  <si>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</si>
  <si>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</si>
  <si>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</si>
  <si>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</si>
  <si>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</si>
  <si>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</si>
  <si>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</si>
  <si>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</si>
  <si>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</si>
  <si>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</si>
  <si>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</si>
  <si>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</si>
  <si>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</si>
  <si>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</si>
  <si>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</si>
  <si>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</si>
  <si>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</si>
  <si>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</si>
  <si>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</si>
  <si>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</si>
  <si>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</si>
  <si>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</si>
  <si>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</si>
  <si>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</si>
  <si>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</si>
  <si>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</si>
  <si>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</si>
  <si>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</si>
  <si>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</si>
  <si>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</si>
  <si>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</si>
  <si>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</si>
  <si>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</si>
  <si>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</si>
  <si>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</si>
  <si>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</si>
  <si>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</si>
  <si>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</si>
  <si>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</si>
  <si>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</si>
  <si>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</si>
  <si>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</si>
  <si>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</si>
  <si>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</si>
  <si>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</si>
  <si>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</si>
  <si>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</si>
  <si>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</si>
  <si>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</si>
  <si>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</si>
  <si>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</si>
  <si>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</si>
  <si>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</si>
  <si>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</si>
  <si>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</si>
  <si>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</si>
  <si>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</si>
  <si>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</si>
  <si>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</si>
  <si>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</si>
  <si>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</si>
  <si>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</si>
  <si>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</si>
  <si>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</si>
  <si>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</si>
  <si>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</si>
  <si>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</si>
  <si>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</si>
  <si>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</si>
  <si>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</si>
  <si>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</si>
  <si>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</si>
  <si>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</si>
  <si>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</si>
  <si>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</si>
  <si>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</si>
  <si>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</si>
  <si>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</si>
  <si>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</si>
  <si>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</si>
  <si>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</si>
  <si>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</si>
  <si>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</si>
  <si>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</si>
  <si>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</si>
  <si>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</si>
  <si>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</si>
  <si>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</si>
  <si>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</si>
  <si>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</si>
  <si>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</si>
  <si>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</si>
  <si>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</si>
  <si>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</si>
  <si>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</si>
  <si>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</si>
  <si>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</si>
  <si>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</si>
  <si>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</si>
  <si>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</si>
  <si>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</si>
  <si>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</si>
  <si>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</si>
  <si>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</si>
  <si>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</si>
  <si>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</si>
  <si>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</si>
  <si>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</si>
  <si>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</si>
  <si>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</si>
  <si>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</si>
  <si>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</si>
  <si>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</si>
  <si>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</si>
  <si>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</si>
  <si>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</si>
  <si>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</si>
  <si>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</si>
  <si>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</si>
  <si>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</si>
  <si>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</si>
  <si>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</si>
  <si>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</si>
  <si>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</si>
  <si>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</si>
  <si>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</si>
  <si>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</si>
  <si>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</si>
  <si>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</si>
  <si>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</si>
  <si>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</si>
  <si>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</si>
  <si>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</si>
  <si>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</si>
  <si>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</si>
  <si>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</si>
  <si>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</si>
  <si>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</si>
  <si>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</si>
  <si>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</si>
  <si>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</si>
  <si>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</si>
  <si>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</si>
  <si>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</si>
  <si>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</si>
  <si>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</si>
  <si>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</si>
  <si>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</si>
  <si>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</si>
  <si>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</si>
  <si>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</si>
  <si>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</si>
  <si>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</si>
  <si>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</si>
  <si>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</si>
  <si>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</si>
  <si>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</si>
  <si>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</si>
  <si>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</si>
  <si>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</si>
  <si>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</si>
  <si>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</si>
  <si>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</si>
  <si>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</si>
  <si>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</si>
  <si>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</si>
  <si>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</si>
  <si>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</si>
  <si>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</si>
  <si>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</si>
  <si>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</si>
  <si>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</si>
  <si>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</si>
  <si>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</si>
  <si>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</si>
  <si>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</si>
  <si>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</si>
  <si>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</si>
  <si>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</si>
  <si>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</si>
  <si>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</si>
  <si>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</si>
  <si>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</si>
  <si>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</si>
  <si>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</si>
  <si>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</si>
  <si>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</si>
  <si>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</si>
  <si>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</si>
  <si>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</si>
  <si>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</si>
  <si>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</si>
  <si>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</si>
  <si>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</si>
  <si>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</si>
  <si>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</si>
  <si>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</si>
  <si>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</si>
  <si>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</si>
  <si>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</si>
  <si>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</si>
  <si>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</si>
  <si>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</si>
  <si>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</si>
  <si>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</si>
  <si>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</si>
  <si>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</si>
  <si>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</si>
  <si>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</si>
  <si>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</si>
  <si>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</si>
  <si>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</si>
  <si>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</si>
  <si>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</si>
  <si>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</si>
  <si>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</si>
  <si>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</si>
  <si>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</si>
  <si>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</si>
  <si>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</si>
  <si>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</si>
  <si>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</si>
  <si>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</si>
  <si>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</si>
  <si>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</si>
  <si>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</si>
  <si>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</si>
  <si>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</si>
  <si>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</si>
  <si>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</si>
  <si>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</si>
  <si>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</si>
  <si>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</si>
  <si>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</si>
  <si>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</si>
  <si>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</si>
  <si>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</si>
  <si>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</si>
  <si>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</si>
  <si>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</si>
  <si>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</si>
  <si>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</si>
  <si>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</si>
  <si>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</si>
  <si>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</si>
  <si>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</si>
  <si>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</si>
  <si>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</si>
  <si>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</si>
  <si>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</si>
  <si>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</si>
  <si>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</si>
  <si>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</si>
  <si>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</si>
  <si>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</si>
  <si>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</si>
  <si>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</si>
  <si>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</si>
  <si>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</si>
  <si>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</si>
  <si>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</si>
  <si>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</si>
  <si>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</si>
  <si>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</si>
  <si>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</si>
  <si>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</si>
  <si>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</si>
  <si>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</si>
  <si>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</si>
  <si>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</si>
  <si>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</si>
  <si>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</si>
  <si>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</si>
  <si>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</si>
  <si>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</si>
  <si>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</si>
  <si>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</si>
  <si>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</si>
  <si>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</si>
  <si>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</si>
  <si>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</si>
  <si>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</si>
  <si>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</si>
  <si>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</si>
  <si>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</si>
  <si>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</si>
  <si>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</si>
  <si>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</si>
  <si>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</si>
  <si>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</si>
  <si>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</si>
  <si>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</si>
  <si>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</si>
  <si>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</si>
  <si>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</si>
  <si>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</si>
  <si>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</si>
  <si>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</si>
  <si>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</si>
  <si>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</si>
  <si>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</si>
  <si>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</si>
  <si>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</si>
  <si>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</si>
  <si>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</si>
  <si>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</si>
  <si>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</si>
  <si>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</si>
  <si>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</si>
  <si>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</si>
  <si>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</si>
  <si>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</si>
  <si>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</si>
  <si>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</si>
  <si>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</si>
  <si>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</si>
  <si>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</si>
  <si>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</si>
  <si>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</si>
  <si>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</si>
  <si>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</si>
  <si>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</si>
  <si>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</si>
  <si>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</si>
  <si>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</si>
  <si>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</si>
  <si>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</si>
  <si>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</si>
  <si>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</si>
  <si>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</si>
  <si>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</si>
  <si>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</si>
  <si>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</si>
  <si>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</si>
  <si>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</si>
  <si>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</si>
  <si>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</si>
  <si>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</si>
  <si>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</si>
  <si>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</si>
  <si>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</si>
  <si>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</si>
  <si>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</si>
  <si>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</si>
  <si>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</si>
  <si>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</si>
  <si>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</si>
  <si>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</si>
  <si>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</si>
  <si>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</si>
  <si>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</si>
  <si>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</si>
  <si>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</si>
  <si>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</si>
  <si>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</si>
  <si>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</si>
  <si>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</si>
  <si>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</si>
  <si>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</si>
  <si>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</si>
  <si>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</si>
  <si>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</si>
  <si>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</si>
  <si>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</si>
  <si>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</si>
  <si>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</si>
  <si>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</si>
  <si>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</si>
  <si>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</si>
  <si>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</si>
  <si>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</si>
  <si>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</si>
  <si>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</si>
  <si>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</si>
  <si>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</si>
  <si>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</si>
  <si>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</si>
  <si>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</si>
  <si>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</si>
  <si>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</si>
  <si>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</si>
  <si>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</si>
  <si>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</si>
  <si>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</si>
  <si>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</si>
  <si>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</si>
  <si>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</si>
  <si>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</si>
  <si>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</si>
  <si>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</si>
  <si>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</si>
  <si>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</si>
  <si>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</si>
  <si>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</si>
  <si>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</si>
  <si>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</si>
  <si>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</si>
  <si>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</si>
  <si>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</si>
  <si>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</si>
  <si>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</si>
  <si>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</si>
  <si>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</si>
  <si>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</si>
  <si>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</si>
  <si>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</si>
  <si>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</si>
  <si>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</si>
  <si>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</si>
  <si>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</si>
  <si>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</si>
  <si>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</si>
  <si>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</si>
  <si>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</si>
  <si>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</si>
  <si>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</si>
  <si>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</si>
  <si>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</si>
  <si>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</si>
  <si>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</si>
  <si>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</si>
  <si>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</si>
  <si>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</si>
  <si>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</si>
  <si>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</si>
  <si>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</si>
  <si>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</si>
  <si>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</si>
  <si>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</si>
  <si>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</si>
  <si>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</si>
  <si>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</si>
  <si>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</si>
  <si>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</si>
  <si>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</si>
  <si>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</si>
  <si>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</si>
  <si>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</si>
  <si>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</si>
  <si>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</si>
  <si>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</si>
  <si>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</si>
  <si>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</si>
  <si>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</si>
  <si>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</si>
  <si>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</si>
  <si>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</si>
  <si>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</si>
  <si>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</si>
  <si>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</si>
  <si>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</si>
  <si>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</si>
  <si>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</si>
  <si>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</si>
  <si>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</si>
  <si>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</si>
  <si>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</si>
  <si>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</si>
  <si>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</si>
  <si>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</si>
  <si>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</si>
  <si>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</si>
  <si>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</si>
  <si>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</si>
  <si>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</si>
  <si>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</si>
  <si>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</si>
  <si>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</si>
  <si>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</si>
  <si>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</si>
  <si>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</si>
  <si>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</si>
  <si>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</si>
  <si>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</si>
  <si>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</si>
  <si>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</si>
  <si>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</si>
  <si>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</si>
  <si>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</si>
  <si>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</si>
  <si>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</si>
  <si>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</si>
  <si>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</si>
  <si>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</si>
  <si>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</si>
  <si>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</si>
  <si>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</si>
  <si>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</si>
  <si>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</si>
  <si>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</si>
  <si>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</si>
  <si>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</si>
  <si>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</si>
  <si>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</si>
  <si>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</si>
  <si>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</si>
  <si>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</si>
  <si>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</si>
  <si>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</si>
  <si>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</si>
  <si>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</si>
  <si>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</si>
  <si>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</si>
  <si>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</si>
  <si>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</si>
  <si>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</si>
  <si>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</si>
  <si>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</si>
  <si>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</si>
  <si>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</si>
  <si>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</si>
  <si>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</si>
  <si>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</si>
  <si>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</si>
  <si>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</si>
  <si>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</si>
  <si>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</si>
  <si>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</si>
  <si>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</si>
  <si>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</si>
  <si>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</si>
  <si>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</si>
  <si>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</si>
  <si>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</si>
  <si>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</si>
  <si>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</si>
  <si>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</si>
  <si>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</si>
  <si>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</si>
  <si>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</si>
  <si>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</si>
  <si>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</si>
  <si>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</si>
  <si>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</si>
  <si>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</si>
  <si>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</si>
  <si>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</si>
  <si>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</si>
  <si>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</si>
  <si>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</si>
  <si>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</si>
  <si>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</si>
  <si>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</si>
  <si>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</si>
  <si>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</si>
  <si>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</si>
  <si>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</si>
  <si>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</si>
  <si>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</si>
  <si>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</si>
  <si>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</si>
  <si>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</si>
  <si>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</si>
  <si>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</si>
  <si>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</si>
  <si>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</si>
  <si>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</si>
  <si>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</si>
  <si>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</si>
  <si>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</si>
  <si>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</si>
  <si>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</si>
  <si>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</si>
  <si>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</si>
  <si>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</si>
  <si>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</si>
  <si>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</si>
  <si>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</si>
  <si>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</si>
  <si>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</si>
  <si>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</si>
  <si>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</si>
  <si>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</si>
  <si>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</si>
  <si>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</si>
  <si>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</si>
  <si>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</si>
  <si>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</si>
  <si>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</si>
  <si>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</si>
  <si>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</si>
  <si>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</si>
  <si>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</si>
  <si>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</si>
  <si>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</si>
  <si>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</si>
  <si>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</si>
  <si>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</si>
  <si>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</si>
  <si>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</si>
  <si>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</si>
  <si>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</si>
  <si>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</si>
  <si>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</si>
  <si>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</si>
  <si>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</si>
  <si>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</si>
  <si>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</si>
  <si>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</si>
  <si>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</si>
  <si>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</si>
  <si>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</si>
  <si>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</si>
  <si>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</si>
  <si>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</si>
  <si>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</si>
  <si>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</si>
  <si>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</si>
  <si>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</si>
  <si>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</si>
  <si>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</si>
  <si>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</si>
  <si>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</si>
  <si>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</si>
  <si>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</si>
  <si>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</si>
  <si>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</si>
  <si>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</si>
  <si>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</si>
  <si>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</si>
  <si>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</si>
  <si>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</si>
  <si>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</si>
  <si>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</si>
  <si>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</si>
  <si>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</si>
  <si>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</si>
  <si>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</si>
  <si>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</si>
  <si>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</si>
  <si>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</si>
  <si>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</si>
  <si>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</si>
  <si>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</si>
  <si>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</si>
  <si>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</si>
  <si>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</si>
  <si>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</si>
  <si>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</si>
  <si>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</si>
  <si>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</si>
  <si>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</si>
  <si>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</si>
  <si>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</si>
  <si>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</si>
  <si>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</si>
  <si>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</si>
  <si>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</si>
  <si>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</si>
  <si>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</si>
  <si>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</si>
  <si>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</si>
  <si>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</si>
  <si>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</si>
  <si>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</si>
  <si>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</si>
  <si>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</si>
  <si>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</si>
  <si>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</si>
  <si>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</si>
  <si>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</si>
  <si>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</si>
  <si>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</si>
  <si>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</si>
  <si>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</si>
  <si>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</si>
  <si>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</si>
  <si>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</si>
  <si>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</si>
  <si>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</si>
  <si>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</si>
  <si>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</si>
  <si>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</si>
  <si>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</si>
  <si>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</si>
  <si>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</si>
  <si>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</si>
  <si>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</si>
  <si>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</si>
  <si>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</si>
  <si>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</si>
  <si>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</si>
  <si>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</si>
  <si>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</si>
  <si>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</si>
  <si>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</si>
  <si>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</si>
  <si>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</si>
  <si>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</si>
  <si>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</si>
  <si>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</si>
  <si>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</si>
  <si>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</si>
  <si>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</si>
  <si>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</si>
  <si>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</si>
  <si>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</si>
  <si>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</si>
  <si>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</si>
  <si>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</si>
  <si>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</si>
  <si>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</si>
  <si>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</si>
  <si>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</si>
  <si>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</si>
  <si>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</si>
  <si>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</si>
  <si>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</si>
  <si>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</si>
  <si>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</si>
  <si>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</si>
  <si>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</si>
  <si>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</si>
  <si>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</si>
  <si>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</si>
  <si>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</si>
  <si>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</si>
  <si>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</si>
  <si>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</si>
  <si>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</si>
  <si>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</si>
  <si>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</si>
  <si>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</si>
  <si>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</si>
  <si>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</si>
  <si>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</si>
  <si>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</si>
  <si>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</si>
  <si>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</si>
  <si>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</si>
  <si>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</si>
  <si>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</si>
  <si>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</si>
  <si>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</si>
  <si>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</si>
  <si>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</si>
  <si>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</si>
  <si>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</si>
  <si>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</si>
  <si>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</si>
  <si>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</si>
  <si>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</si>
  <si>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</si>
  <si>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</si>
  <si>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</si>
  <si>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</si>
  <si>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</si>
  <si>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</si>
  <si>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</si>
  <si>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</si>
  <si>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</si>
  <si>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</si>
  <si>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</si>
  <si>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</si>
  <si>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</si>
  <si>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</si>
  <si>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</si>
  <si>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</si>
  <si>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</si>
  <si>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</si>
  <si>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</si>
  <si>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</si>
  <si>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</si>
  <si>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</si>
  <si>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</si>
  <si>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</si>
  <si>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</si>
  <si>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</si>
  <si>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</si>
  <si>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</si>
  <si>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</si>
  <si>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</si>
  <si>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</si>
  <si>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</si>
  <si>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</si>
  <si>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</si>
  <si>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</si>
  <si>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</si>
  <si>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</si>
  <si>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</si>
  <si>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</si>
  <si>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</si>
  <si>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</si>
  <si>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</si>
  <si>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</si>
  <si>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</si>
  <si>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</si>
  <si>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</si>
  <si>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</si>
  <si>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</si>
  <si>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</si>
  <si>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</si>
  <si>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</si>
  <si>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</si>
  <si>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</si>
  <si>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</si>
  <si>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</si>
  <si>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</si>
  <si>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</si>
  <si>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</si>
  <si>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</si>
  <si>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</si>
  <si>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</si>
  <si>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</si>
  <si>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</si>
  <si>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</si>
  <si>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</si>
  <si>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</si>
  <si>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</si>
  <si>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</si>
  <si>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</si>
  <si>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</si>
  <si>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</si>
  <si>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</si>
  <si>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</si>
  <si>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</si>
  <si>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</si>
  <si>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</si>
  <si>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</si>
  <si>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</si>
  <si>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</si>
  <si>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</si>
  <si>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</si>
  <si>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</si>
  <si>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</si>
  <si>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</si>
  <si>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</si>
  <si>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</si>
  <si>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</si>
  <si>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</si>
  <si>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</si>
  <si>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</si>
  <si>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</si>
  <si>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</si>
  <si>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</si>
  <si>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</si>
  <si>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</si>
  <si>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</si>
  <si>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</si>
  <si>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</si>
  <si>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</si>
  <si>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</si>
  <si>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</si>
  <si>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</si>
  <si>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</si>
  <si>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</si>
  <si>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</si>
  <si>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</si>
  <si>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</si>
  <si>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</si>
  <si>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</si>
  <si>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</si>
  <si>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</si>
  <si>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</si>
  <si>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</si>
  <si>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</si>
  <si>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</si>
  <si>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</si>
  <si>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</si>
  <si>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</si>
  <si>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</si>
  <si>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</si>
  <si>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</si>
  <si>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</si>
  <si>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</si>
  <si>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</si>
  <si>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</si>
  <si>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</si>
  <si>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</si>
  <si>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</si>
  <si>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</si>
  <si>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</si>
  <si>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</si>
  <si>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</si>
  <si>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</si>
  <si>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</si>
  <si>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</si>
  <si>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</si>
  <si>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</si>
  <si>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</si>
  <si>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</si>
  <si>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</si>
  <si>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</si>
  <si>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</si>
  <si>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</si>
  <si>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</si>
  <si>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</si>
  <si>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</si>
  <si>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</si>
  <si>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</si>
  <si>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</si>
  <si>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</si>
  <si>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</si>
  <si>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</si>
  <si>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</si>
  <si>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</si>
  <si>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</si>
  <si>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</si>
  <si>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</si>
  <si>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</si>
  <si>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</si>
  <si>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</si>
  <si>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</si>
  <si>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</si>
  <si>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</si>
  <si>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</si>
  <si>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</si>
  <si>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</si>
  <si>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</si>
  <si>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</si>
  <si>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</si>
  <si>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</si>
  <si>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</si>
  <si>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</si>
  <si>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</si>
  <si>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</si>
  <si>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</si>
  <si>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</si>
  <si>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</si>
  <si>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</si>
  <si>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</si>
  <si>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</si>
  <si>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</si>
  <si>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</si>
  <si>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</si>
  <si>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</si>
  <si>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</si>
  <si>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</si>
  <si>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</si>
  <si>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</si>
  <si>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</si>
  <si>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</si>
  <si>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</si>
  <si>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</si>
  <si>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</si>
  <si>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</si>
  <si>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</si>
  <si>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</si>
  <si>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</si>
  <si>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</si>
  <si>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</si>
  <si>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</si>
  <si>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</si>
  <si>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</si>
  <si>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</si>
  <si>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</si>
  <si>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</si>
  <si>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</si>
  <si>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</si>
  <si>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</si>
  <si>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</si>
  <si>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</si>
  <si>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</si>
  <si>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</si>
  <si>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</si>
  <si>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</si>
  <si>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</si>
  <si>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</si>
  <si>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</si>
  <si>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</si>
  <si>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</si>
  <si>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</si>
  <si>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</si>
  <si>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</si>
  <si>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</si>
  <si>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</si>
  <si>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</si>
  <si>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</si>
  <si>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</si>
  <si>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</si>
  <si>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</si>
  <si>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</si>
  <si>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</si>
  <si>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</si>
  <si>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</si>
  <si>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</si>
  <si>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</si>
  <si>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</si>
  <si>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</si>
  <si>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</si>
  <si>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</si>
  <si>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</si>
  <si>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</si>
  <si>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</si>
  <si>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</si>
  <si>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</si>
  <si>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</si>
  <si>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</si>
  <si>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</si>
  <si>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</si>
  <si>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</si>
  <si>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</si>
  <si>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</si>
  <si>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</si>
  <si>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</si>
  <si>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</si>
  <si>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</si>
  <si>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</si>
  <si>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</si>
  <si>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</si>
  <si>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</si>
  <si>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</si>
  <si>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</si>
  <si>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</si>
  <si>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</si>
  <si>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</si>
  <si>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</si>
  <si>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</si>
  <si>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</si>
  <si>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</si>
  <si>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</si>
  <si>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</si>
  <si>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</si>
  <si>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</si>
  <si>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</si>
  <si>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</si>
  <si>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</si>
  <si>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</si>
  <si>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</si>
  <si>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</si>
  <si>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</si>
  <si>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</si>
  <si>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</si>
  <si>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</si>
  <si>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</si>
  <si>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</si>
  <si>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</si>
  <si>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</si>
  <si>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</si>
  <si>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</si>
  <si>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</si>
  <si>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</si>
  <si>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</si>
  <si>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</si>
  <si>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</si>
  <si>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</si>
  <si>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</si>
  <si>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</si>
  <si>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</si>
  <si>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</si>
  <si>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</si>
  <si>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</si>
  <si>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</si>
  <si>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</si>
  <si>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</si>
  <si>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</si>
  <si>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</si>
  <si>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</si>
  <si>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</si>
  <si>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</si>
  <si>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</si>
  <si>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</si>
  <si>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</si>
  <si>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</si>
  <si>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</si>
  <si>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</si>
  <si>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</si>
  <si>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</si>
  <si>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</si>
  <si>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</si>
  <si>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</si>
  <si>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</si>
  <si>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</si>
  <si>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</si>
  <si>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</si>
  <si>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</si>
  <si>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</si>
  <si>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</si>
  <si>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</si>
  <si>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</si>
  <si>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</si>
  <si>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</si>
  <si>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</si>
  <si>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</si>
  <si>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</si>
  <si>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</si>
  <si>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</si>
  <si>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</si>
  <si>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</si>
  <si>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</si>
  <si>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</si>
  <si>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</si>
  <si>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</si>
  <si>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</si>
  <si>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</si>
  <si>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</si>
  <si>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</si>
  <si>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</si>
  <si>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</si>
  <si>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</si>
  <si>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</si>
  <si>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</si>
  <si>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</si>
  <si>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</si>
  <si>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</si>
  <si>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</si>
  <si>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</si>
  <si>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</si>
  <si>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</si>
  <si>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</si>
  <si>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</si>
  <si>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</si>
  <si>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</si>
  <si>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</si>
  <si>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</si>
  <si>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</si>
  <si>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</si>
  <si>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</si>
  <si>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</si>
  <si>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</si>
  <si>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</si>
  <si>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</si>
  <si>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</si>
  <si>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</si>
  <si>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</si>
  <si>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</si>
  <si>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</si>
  <si>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</si>
  <si>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</si>
  <si>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</si>
  <si>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</si>
  <si>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</si>
  <si>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</si>
  <si>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</si>
  <si>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</si>
  <si>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</si>
  <si>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</si>
  <si>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</si>
  <si>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</si>
  <si>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</si>
  <si>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</si>
  <si>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</si>
  <si>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</si>
  <si>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</si>
  <si>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</si>
  <si>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</si>
  <si>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</si>
  <si>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</si>
  <si>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</si>
  <si>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</si>
  <si>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</si>
  <si>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</si>
  <si>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</si>
  <si>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</si>
  <si>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</si>
  <si>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</si>
  <si>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</si>
  <si>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</si>
  <si>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</si>
  <si>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</si>
  <si>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</si>
  <si>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</si>
  <si>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</si>
  <si>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</si>
  <si>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</si>
  <si>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</si>
  <si>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</si>
  <si>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</si>
  <si>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</si>
  <si>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</si>
  <si>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</si>
  <si>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</si>
  <si>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</si>
  <si>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</si>
  <si>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</si>
  <si>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</si>
  <si>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</si>
  <si>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</si>
  <si>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</si>
  <si>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</si>
  <si>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</si>
  <si>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</si>
  <si>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</si>
  <si>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</si>
  <si>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</si>
  <si>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</si>
  <si>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</si>
  <si>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</si>
  <si>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</si>
  <si>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</si>
  <si>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</si>
  <si>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</si>
  <si>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</si>
  <si>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</si>
  <si>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</si>
  <si>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</si>
  <si>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</si>
  <si>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</si>
  <si>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</si>
  <si>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</si>
  <si>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</si>
  <si>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</si>
  <si>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</si>
  <si>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</si>
  <si>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</si>
  <si>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</si>
  <si>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</si>
  <si>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</si>
  <si>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</si>
  <si>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</si>
  <si>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</si>
  <si>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</si>
  <si>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</si>
  <si>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</si>
  <si>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</si>
  <si>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</si>
  <si>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</si>
  <si>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</si>
  <si>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</si>
  <si>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</si>
  <si>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</si>
  <si>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</si>
  <si>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</si>
  <si>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</si>
  <si>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</si>
  <si>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</si>
  <si>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</si>
  <si>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</si>
  <si>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</si>
  <si>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</si>
  <si>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</si>
  <si>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</si>
  <si>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</si>
  <si>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</si>
  <si>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</si>
  <si>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</si>
  <si>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</si>
  <si>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</si>
  <si>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</si>
  <si>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</si>
  <si>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</si>
  <si>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</si>
  <si>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</si>
  <si>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</si>
  <si>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</si>
  <si>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</si>
  <si>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</si>
  <si>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</si>
  <si>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</si>
  <si>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</si>
  <si>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</si>
  <si>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</si>
  <si>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</si>
  <si>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</si>
  <si>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</si>
  <si>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</si>
  <si>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</si>
  <si>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</si>
  <si>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</si>
  <si>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</si>
  <si>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</si>
  <si>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</si>
  <si>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</si>
  <si>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</si>
  <si>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</si>
  <si>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</si>
  <si>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</si>
  <si>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</si>
  <si>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</si>
  <si>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</si>
  <si>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</si>
  <si>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</si>
  <si>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</si>
  <si>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</si>
  <si>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</si>
  <si>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</si>
  <si>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</si>
  <si>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</si>
  <si>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</si>
  <si>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</si>
  <si>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</si>
  <si>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</si>
  <si>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</si>
  <si>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</si>
  <si>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</si>
  <si>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</si>
  <si>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</si>
  <si>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</si>
  <si>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</si>
  <si>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</si>
  <si>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</si>
  <si>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</si>
  <si>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</si>
  <si>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</si>
  <si>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</si>
  <si>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</si>
  <si>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</si>
  <si>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</si>
  <si>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</si>
  <si>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</si>
  <si>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</si>
  <si>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</si>
  <si>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</si>
  <si>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</si>
  <si>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</si>
  <si>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</si>
  <si>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</si>
  <si>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</si>
  <si>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</si>
  <si>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</si>
  <si>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</si>
  <si>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</si>
  <si>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</si>
  <si>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</si>
  <si>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</si>
  <si>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</si>
  <si>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</si>
  <si>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</si>
  <si>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</si>
  <si>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</si>
  <si>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</si>
  <si>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</si>
  <si>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</si>
  <si>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</si>
  <si>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</si>
  <si>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</si>
  <si>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</si>
  <si>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</si>
  <si>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</si>
  <si>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</si>
  <si>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</si>
  <si>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</si>
  <si>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</si>
  <si>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</si>
  <si>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</si>
  <si>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</si>
  <si>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</si>
  <si>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</si>
  <si>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</si>
  <si>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</si>
  <si>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</si>
  <si>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</si>
  <si>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</si>
  <si>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</si>
  <si>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</si>
  <si>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</si>
  <si>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</si>
  <si>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</si>
  <si>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</si>
  <si>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</si>
  <si>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</si>
  <si>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</si>
  <si>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</si>
  <si>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</si>
  <si>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</si>
  <si>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</si>
  <si>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</si>
  <si>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</si>
  <si>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</si>
  <si>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</si>
  <si>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</si>
  <si>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</si>
  <si>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</si>
  <si>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</si>
  <si>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</si>
  <si>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</si>
  <si>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</si>
  <si>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</si>
  <si>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</si>
  <si>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</si>
  <si>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</si>
  <si>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</si>
  <si>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</si>
  <si>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</si>
  <si>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</si>
  <si>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</si>
  <si>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</si>
  <si>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</si>
  <si>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</si>
  <si>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</si>
  <si>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</si>
  <si>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</si>
  <si>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</si>
  <si>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</si>
  <si>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</si>
  <si>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</si>
  <si>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</si>
  <si>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</si>
  <si>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</si>
  <si>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</si>
  <si>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</si>
  <si>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</si>
  <si>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</si>
  <si>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</si>
  <si>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</si>
  <si>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</si>
  <si>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</si>
  <si>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</si>
  <si>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</si>
  <si>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</si>
  <si>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</si>
  <si>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</si>
  <si>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</si>
  <si>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</si>
  <si>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</si>
  <si>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</si>
  <si>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</si>
  <si>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</si>
  <si>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</si>
  <si>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</si>
  <si>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</si>
  <si>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</si>
  <si>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</si>
  <si>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</si>
  <si>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</si>
  <si>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</si>
  <si>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</si>
  <si>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</si>
  <si>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</si>
  <si>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</si>
  <si>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</si>
  <si>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</si>
  <si>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</si>
  <si>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</si>
  <si>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</si>
  <si>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</si>
  <si>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</si>
  <si>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</si>
  <si>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</si>
  <si>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</si>
  <si>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</si>
  <si>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</si>
  <si>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</si>
  <si>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</si>
  <si>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</si>
  <si>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</si>
  <si>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</si>
  <si>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</si>
  <si>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</si>
  <si>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</si>
  <si>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</si>
  <si>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</si>
  <si>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</si>
  <si>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</si>
  <si>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</si>
  <si>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</si>
  <si>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</si>
  <si>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</si>
  <si>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</si>
  <si>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</si>
  <si>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</si>
  <si>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</si>
  <si>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</si>
  <si>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</si>
  <si>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</si>
  <si>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</si>
  <si>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</si>
  <si>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</si>
  <si>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</si>
  <si>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</si>
  <si>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</si>
  <si>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</si>
  <si>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</si>
  <si>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</si>
  <si>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</si>
  <si>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</si>
  <si>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</si>
  <si>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</si>
  <si>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</si>
  <si>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</si>
  <si>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</si>
  <si>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</si>
  <si>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</si>
  <si>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</si>
  <si>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</si>
  <si>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</si>
  <si>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</si>
  <si>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</si>
  <si>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</si>
  <si>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</si>
  <si>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</si>
  <si>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</si>
  <si>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</si>
  <si>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</si>
  <si>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</si>
  <si>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</si>
  <si>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</si>
  <si>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</si>
  <si>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</si>
  <si>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</si>
  <si>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</si>
  <si>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</si>
  <si>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</si>
  <si>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</si>
  <si>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</si>
  <si>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</si>
  <si>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</si>
  <si>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</si>
  <si>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</si>
  <si>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</si>
  <si>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</si>
  <si>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</si>
  <si>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</si>
  <si>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</si>
  <si>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</si>
  <si>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</si>
  <si>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</si>
  <si>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</si>
  <si>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</si>
  <si>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</si>
  <si>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</si>
  <si>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</si>
  <si>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</si>
  <si>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</si>
  <si>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</si>
  <si>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</si>
  <si>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</si>
  <si>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</si>
  <si>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</si>
  <si>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</si>
  <si>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</si>
  <si>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</si>
  <si>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</si>
  <si>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</si>
  <si>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</si>
  <si>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</si>
  <si>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</si>
  <si>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</si>
  <si>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</si>
  <si>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</si>
  <si>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</si>
  <si>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</si>
  <si>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</si>
  <si>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</si>
  <si>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</si>
  <si>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</si>
  <si>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</si>
  <si>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</si>
  <si>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</si>
  <si>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</si>
  <si>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</si>
  <si>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</si>
  <si>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</si>
  <si>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</si>
  <si>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</si>
  <si>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</si>
  <si>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</si>
  <si>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</si>
  <si>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</si>
  <si>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</si>
  <si>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</si>
  <si>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</si>
  <si>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</si>
  <si>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</si>
  <si>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</si>
  <si>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</si>
  <si>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</si>
  <si>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</si>
  <si>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</si>
  <si>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</si>
  <si>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</si>
  <si>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</si>
  <si>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</si>
  <si>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</si>
  <si>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</si>
  <si>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</si>
  <si>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</si>
  <si>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</si>
  <si>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</si>
  <si>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</si>
  <si>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</si>
  <si>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</si>
  <si>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</si>
  <si>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</si>
  <si>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</si>
  <si>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</si>
  <si>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</si>
  <si>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</si>
  <si>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</si>
  <si>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</si>
  <si>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</si>
  <si>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</si>
  <si>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</si>
  <si>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</si>
  <si>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</si>
  <si>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</si>
  <si>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</si>
  <si>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</si>
  <si>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</si>
  <si>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</si>
  <si>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</si>
  <si>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</si>
  <si>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</si>
  <si>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</si>
  <si>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</si>
  <si>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</si>
  <si>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</si>
  <si>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</si>
  <si>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</si>
  <si>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</si>
  <si>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</si>
  <si>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</si>
  <si>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</si>
  <si>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</si>
  <si>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</si>
  <si>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</si>
  <si>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</si>
  <si>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</si>
  <si>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</si>
  <si>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</si>
  <si>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</si>
  <si>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</si>
  <si>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</si>
  <si>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</si>
  <si>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</si>
  <si>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</si>
  <si>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</si>
  <si>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</si>
  <si>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</si>
  <si>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</si>
  <si>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</si>
  <si>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</si>
  <si>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</si>
  <si>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</si>
  <si>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</si>
  <si>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</si>
  <si>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</si>
  <si>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</si>
  <si>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</si>
  <si>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</si>
  <si>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</si>
  <si>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</si>
  <si>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</si>
  <si>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</si>
  <si>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</si>
  <si>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</si>
  <si>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</si>
  <si>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</si>
  <si>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</si>
  <si>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</si>
  <si>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</si>
  <si>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</si>
  <si>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</si>
  <si>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</si>
  <si>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</si>
  <si>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</si>
  <si>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</si>
  <si>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</si>
  <si>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</si>
  <si>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</si>
  <si>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</si>
  <si>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</si>
  <si>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</si>
  <si>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</si>
  <si>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</si>
  <si>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</si>
  <si>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</si>
  <si>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</si>
  <si>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</si>
  <si>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</si>
  <si>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</si>
  <si>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</si>
  <si>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</si>
  <si>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</si>
  <si>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</si>
  <si>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</si>
  <si>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</si>
  <si>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</si>
  <si>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</si>
  <si>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</si>
  <si>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</si>
  <si>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</si>
  <si>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</si>
  <si>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</si>
  <si>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</si>
  <si>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</si>
  <si>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</si>
  <si>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</si>
  <si>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</si>
  <si>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</si>
  <si>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</si>
  <si>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</si>
  <si>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</si>
  <si>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</si>
  <si>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</si>
  <si>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</si>
  <si>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</si>
  <si>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</si>
  <si>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</si>
  <si>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</si>
  <si>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</si>
  <si>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</si>
  <si>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</si>
  <si>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</si>
  <si>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</si>
  <si>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</si>
  <si>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</si>
  <si>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</si>
  <si>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</si>
  <si>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</si>
  <si>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</si>
  <si>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</si>
  <si>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</si>
  <si>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</si>
  <si>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</si>
  <si>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</si>
  <si>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</si>
  <si>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</si>
  <si>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</si>
  <si>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</si>
  <si>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</si>
  <si>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</si>
  <si>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</si>
  <si>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</si>
  <si>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</si>
  <si>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</si>
  <si>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</si>
  <si>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</si>
  <si>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</si>
  <si>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</si>
  <si>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</si>
  <si>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</si>
  <si>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</si>
  <si>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</si>
  <si>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</si>
  <si>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</si>
  <si>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</si>
  <si>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</si>
  <si>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</si>
  <si>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</si>
  <si>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</si>
  <si>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</si>
  <si>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</si>
  <si>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</si>
  <si>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</si>
  <si>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</si>
  <si>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</si>
  <si>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</si>
  <si>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</si>
  <si>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</si>
  <si>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</si>
  <si>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</si>
  <si>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</si>
  <si>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</si>
  <si>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</si>
  <si>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</si>
  <si>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</si>
  <si>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</si>
  <si>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</si>
  <si>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</si>
  <si>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</si>
  <si>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</si>
  <si>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</si>
  <si>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</si>
  <si>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</si>
  <si>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</si>
  <si>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</si>
  <si>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</si>
  <si>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</si>
  <si>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</si>
  <si>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</si>
  <si>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</si>
  <si>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</si>
  <si>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</si>
  <si>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</si>
  <si>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</si>
  <si>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</si>
  <si>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</si>
  <si>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</si>
  <si>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</si>
  <si>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</si>
  <si>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</si>
  <si>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</si>
  <si>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</si>
  <si>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</si>
  <si>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</si>
  <si>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</si>
  <si>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</si>
  <si>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</si>
  <si>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</si>
  <si>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</si>
  <si>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</si>
  <si>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</si>
  <si>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</si>
  <si>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</si>
  <si>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</si>
  <si>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</si>
  <si>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</si>
  <si>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</si>
  <si>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</si>
  <si>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</si>
  <si>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</si>
  <si>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</si>
  <si>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</si>
  <si>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</si>
  <si>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</si>
  <si>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</si>
  <si>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</si>
  <si>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</si>
  <si>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</si>
  <si>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</si>
  <si>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</si>
  <si>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</si>
  <si>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</si>
  <si>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</si>
  <si>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</si>
  <si>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</si>
  <si>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</si>
  <si>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</si>
  <si>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</si>
  <si>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</si>
  <si>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</si>
  <si>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</si>
  <si>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</si>
  <si>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</si>
  <si>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</si>
  <si>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</si>
  <si>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</si>
  <si>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</si>
  <si>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</si>
  <si>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</si>
  <si>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</si>
  <si>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</si>
  <si>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</si>
  <si>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</si>
  <si>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</si>
  <si>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</si>
  <si>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</si>
  <si>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</si>
  <si>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</si>
  <si>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</si>
  <si>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</si>
  <si>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</si>
  <si>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</si>
  <si>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</si>
  <si>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</si>
  <si>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</si>
  <si>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</si>
  <si>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</si>
  <si>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</si>
  <si>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</si>
  <si>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</si>
  <si>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</si>
  <si>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</si>
  <si>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</si>
  <si>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</si>
  <si>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</si>
  <si>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</si>
  <si>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</si>
  <si>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</si>
  <si>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</si>
  <si>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</si>
  <si>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</si>
  <si>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</si>
  <si>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</si>
  <si>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</si>
  <si>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</si>
  <si>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</si>
  <si>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</si>
  <si>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</si>
  <si>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</si>
  <si>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</si>
  <si>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</si>
  <si>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</si>
  <si>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</si>
  <si>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</si>
  <si>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</si>
  <si>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</si>
  <si>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</si>
  <si>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</si>
  <si>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</si>
  <si>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</si>
  <si>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</si>
  <si>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</si>
  <si>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</si>
  <si>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</si>
  <si>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</si>
  <si>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</si>
  <si>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</si>
  <si>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</si>
  <si>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</si>
  <si>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</si>
  <si>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</si>
  <si>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</si>
  <si>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</si>
  <si>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</si>
  <si>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</si>
  <si>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</si>
  <si>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</si>
  <si>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</si>
  <si>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</si>
  <si>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</si>
  <si>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</si>
  <si>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</si>
  <si>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</si>
  <si>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</si>
  <si>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</si>
  <si>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</si>
  <si>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</si>
  <si>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</si>
  <si>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</si>
  <si>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</si>
  <si>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</si>
  <si>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</si>
  <si>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</si>
  <si>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</si>
  <si>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</si>
  <si>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</si>
  <si>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</si>
  <si>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</si>
  <si>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</si>
  <si>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</si>
  <si>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</si>
  <si>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</si>
  <si>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</si>
  <si>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</si>
  <si>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</si>
  <si>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</si>
  <si>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</si>
  <si>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</si>
  <si>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</si>
  <si>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</si>
  <si>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</si>
  <si>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</si>
  <si>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</si>
  <si>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</si>
  <si>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</si>
  <si>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</si>
  <si>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</si>
  <si>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</si>
  <si>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</si>
  <si>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</si>
  <si>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</si>
  <si>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</si>
  <si>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</si>
  <si>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</si>
  <si>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</si>
  <si>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</si>
  <si>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</si>
  <si>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</si>
  <si>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</si>
  <si>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</si>
  <si>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</si>
  <si>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</si>
  <si>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</si>
  <si>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</si>
  <si>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</si>
  <si>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</si>
  <si>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</si>
  <si>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</si>
  <si>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</si>
  <si>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</si>
  <si>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</si>
  <si>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</si>
  <si>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</si>
  <si>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</si>
  <si>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</si>
  <si>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</si>
  <si>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</si>
  <si>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</si>
  <si>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</si>
  <si>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</si>
  <si>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</si>
  <si>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</si>
  <si>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</si>
  <si>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</si>
  <si>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</si>
  <si>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</si>
  <si>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</si>
  <si>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</si>
  <si>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</si>
  <si>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</si>
  <si>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</si>
  <si>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</si>
  <si>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</si>
  <si>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</si>
  <si>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</si>
  <si>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</si>
  <si>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</si>
  <si>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</si>
  <si>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</si>
  <si>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</si>
  <si>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</si>
  <si>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</si>
  <si>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</si>
  <si>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</si>
  <si>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</si>
  <si>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</si>
  <si>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</si>
  <si>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</si>
  <si>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</si>
  <si>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</si>
  <si>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</si>
  <si>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</si>
  <si>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</si>
  <si>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</si>
  <si>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</si>
  <si>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</si>
  <si>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</si>
  <si>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</si>
  <si>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</si>
  <si>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</si>
  <si>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</si>
  <si>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</si>
  <si>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</si>
  <si>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</si>
  <si>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</si>
  <si>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</si>
  <si>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</si>
  <si>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</si>
  <si>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</si>
  <si>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</si>
  <si>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</si>
  <si>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</si>
  <si>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</si>
  <si>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</si>
  <si>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</si>
  <si>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</si>
  <si>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</si>
  <si>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</si>
  <si>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</si>
  <si>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</si>
  <si>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</si>
  <si>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</si>
  <si>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</si>
  <si>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</si>
  <si>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</si>
  <si>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</si>
  <si>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</si>
  <si>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</si>
  <si>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</si>
  <si>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</si>
  <si>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</si>
  <si>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</si>
  <si>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</si>
  <si>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</si>
  <si>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</si>
  <si>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</si>
  <si>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</si>
  <si>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</si>
  <si>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</si>
  <si>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</si>
  <si>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</si>
  <si>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</si>
  <si>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</si>
  <si>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</si>
  <si>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</si>
  <si>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</si>
  <si>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</si>
  <si>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</si>
  <si>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</si>
  <si>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</si>
  <si>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</si>
  <si>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</si>
  <si>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</si>
  <si>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</si>
  <si>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</si>
  <si>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</si>
  <si>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</si>
  <si>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</si>
  <si>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</si>
  <si>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</si>
  <si>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</si>
  <si>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</si>
  <si>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</si>
  <si>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</si>
  <si>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</si>
  <si>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</si>
  <si>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</si>
  <si>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</si>
  <si>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</si>
  <si>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</si>
  <si>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</si>
  <si>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</si>
  <si>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</si>
  <si>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</si>
  <si>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</si>
  <si>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</si>
  <si>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</si>
  <si>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</si>
  <si>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</si>
  <si>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</si>
  <si>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</si>
  <si>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</si>
  <si>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</si>
  <si>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</si>
  <si>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</si>
  <si>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</si>
  <si>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</si>
  <si>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</si>
  <si>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</si>
  <si>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</si>
  <si>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</si>
  <si>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</si>
  <si>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</si>
  <si>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</si>
  <si>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</si>
  <si>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</si>
  <si>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</si>
  <si>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</si>
  <si>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</si>
  <si>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</si>
  <si>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</si>
  <si>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</si>
  <si>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</si>
  <si>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</si>
  <si>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</si>
  <si>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</si>
  <si>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</si>
  <si>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</si>
  <si>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</si>
  <si>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</si>
  <si>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</si>
  <si>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</si>
  <si>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</si>
  <si>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</si>
  <si>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</si>
  <si>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</si>
  <si>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</si>
  <si>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</si>
  <si>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</si>
  <si>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</si>
  <si>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</si>
  <si>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</si>
  <si>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</si>
  <si>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</si>
  <si>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</si>
  <si>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</si>
  <si>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</si>
  <si>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</si>
  <si>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</si>
  <si>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</si>
  <si>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</si>
  <si>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</si>
  <si>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</si>
  <si>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</si>
  <si>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</si>
  <si>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</si>
  <si>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</si>
  <si>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</si>
  <si>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</si>
  <si>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</si>
  <si>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</si>
  <si>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</si>
  <si>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</si>
  <si>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</si>
  <si>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</si>
  <si>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</si>
  <si>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</si>
  <si>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</si>
  <si>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</si>
  <si>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</si>
  <si>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</si>
  <si>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</si>
  <si>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</si>
  <si>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</si>
  <si>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</si>
  <si>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</si>
  <si>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</si>
  <si>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</si>
  <si>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</si>
  <si>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</si>
  <si>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</si>
  <si>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</si>
  <si>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</si>
  <si>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</si>
  <si>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</si>
  <si>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</si>
  <si>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</si>
  <si>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</si>
  <si>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</si>
  <si>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</si>
  <si>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</si>
  <si>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</si>
  <si>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</si>
  <si>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</si>
  <si>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</si>
  <si>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</si>
  <si>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</si>
  <si>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</si>
  <si>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</si>
  <si>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</si>
  <si>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</si>
  <si>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</si>
  <si>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</si>
  <si>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</si>
  <si>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</si>
  <si>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</si>
  <si>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</si>
  <si>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</si>
  <si>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</si>
  <si>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</si>
  <si>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</si>
  <si>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</si>
  <si>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</si>
  <si>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</si>
  <si>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</si>
  <si>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</si>
  <si>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</si>
  <si>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</si>
  <si>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</si>
  <si>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</si>
  <si>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</si>
  <si>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</si>
  <si>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</si>
  <si>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</si>
  <si>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</si>
  <si>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</si>
  <si>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</si>
  <si>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</si>
  <si>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</si>
  <si>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</si>
  <si>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</si>
  <si>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</si>
  <si>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</si>
  <si>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</si>
  <si>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</si>
  <si>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</si>
  <si>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</si>
  <si>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</si>
  <si>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</si>
  <si>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</si>
  <si>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</si>
  <si>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</si>
  <si>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</si>
  <si>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</si>
  <si>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</si>
  <si>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</si>
  <si>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</si>
  <si>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</si>
  <si>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</si>
  <si>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</si>
  <si>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</si>
  <si>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</si>
  <si>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</si>
  <si>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</si>
  <si>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</si>
  <si>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</si>
  <si>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</si>
  <si>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</si>
  <si>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</si>
  <si>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</si>
  <si>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</si>
  <si>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</si>
  <si>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</si>
  <si>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</si>
  <si>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</si>
  <si>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</si>
  <si>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</si>
  <si>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</si>
  <si>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</si>
  <si>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</si>
  <si>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</si>
  <si>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</si>
  <si>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</si>
  <si>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</si>
  <si>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</si>
  <si>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</si>
  <si>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</si>
  <si>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</si>
  <si>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</si>
  <si>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</si>
  <si>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</si>
  <si>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</si>
  <si>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</si>
  <si>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</si>
  <si>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</si>
  <si>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</si>
  <si>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</si>
  <si>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</si>
  <si>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</si>
  <si>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</si>
  <si>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</si>
  <si>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</si>
  <si>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</si>
  <si>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</si>
  <si>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</si>
  <si>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</si>
  <si>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</si>
  <si>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</si>
  <si>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</si>
  <si>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</si>
  <si>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</si>
  <si>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</si>
  <si>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</si>
  <si>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</si>
  <si>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</si>
  <si>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</si>
  <si>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</si>
  <si>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</si>
  <si>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</si>
  <si>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</si>
  <si>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</si>
  <si>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</si>
  <si>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</si>
  <si>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</si>
  <si>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</si>
  <si>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</si>
  <si>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</si>
  <si>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</si>
  <si>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</si>
  <si>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</si>
  <si>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</si>
  <si>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</si>
  <si>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</si>
  <si>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</si>
  <si>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</si>
  <si>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</si>
  <si>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</si>
  <si>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</si>
  <si>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</si>
  <si>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</si>
  <si>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</si>
  <si>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</si>
  <si>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</si>
  <si>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</si>
  <si>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</si>
  <si>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</si>
  <si>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</si>
  <si>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</si>
  <si>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</si>
  <si>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</si>
  <si>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</si>
  <si>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</si>
  <si>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</si>
  <si>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</si>
  <si>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</si>
  <si>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</si>
  <si>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</si>
  <si>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</si>
  <si>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</si>
  <si>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</si>
  <si>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</si>
  <si>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</si>
  <si>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</si>
  <si>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</si>
  <si>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</si>
  <si>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</si>
  <si>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</si>
  <si>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</si>
  <si>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</si>
  <si>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</si>
  <si>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</si>
  <si>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</si>
  <si>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</si>
  <si>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</si>
  <si>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</si>
  <si>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</si>
  <si>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</si>
  <si>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</si>
  <si>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</si>
  <si>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</si>
  <si>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</si>
  <si>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</si>
  <si>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</si>
  <si>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</si>
  <si>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</si>
  <si>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</si>
  <si>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</si>
  <si>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</si>
  <si>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</si>
  <si>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</si>
  <si>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</si>
  <si>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</si>
  <si>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</si>
  <si>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</si>
  <si>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</si>
  <si>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</si>
  <si>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</si>
  <si>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</si>
  <si>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</si>
  <si>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</si>
  <si>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</si>
  <si>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</si>
  <si>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</si>
  <si>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</si>
  <si>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</si>
  <si>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</si>
  <si>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</si>
  <si>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</si>
  <si>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</si>
  <si>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</si>
  <si>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</si>
  <si>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</si>
  <si>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</si>
  <si>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</si>
  <si>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</si>
  <si>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</si>
  <si>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</si>
  <si>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</si>
  <si>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</si>
  <si>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</si>
  <si>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</si>
  <si>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</si>
  <si>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</si>
  <si>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</si>
  <si>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</si>
  <si>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</si>
  <si>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</si>
  <si>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</si>
  <si>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</si>
  <si>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</si>
  <si>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</si>
  <si>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</si>
  <si>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</si>
  <si>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</si>
  <si>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</si>
  <si>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</si>
  <si>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</si>
  <si>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</si>
  <si>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</si>
  <si>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</si>
  <si>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</si>
  <si>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</si>
  <si>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</si>
  <si>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</si>
  <si>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</si>
  <si>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</si>
  <si>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</si>
  <si>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</si>
  <si>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</si>
  <si>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</si>
  <si>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</si>
  <si>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</si>
  <si>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</si>
  <si>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</si>
  <si>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</si>
  <si>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</si>
  <si>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</si>
  <si>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</si>
  <si>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</si>
  <si>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</si>
  <si>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</si>
  <si>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</si>
  <si>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</si>
  <si>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</si>
  <si>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</si>
  <si>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</si>
  <si>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</si>
  <si>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</si>
  <si>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</si>
  <si>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</si>
  <si>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</si>
  <si>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</si>
  <si>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</si>
  <si>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</si>
  <si>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</si>
  <si>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</si>
  <si>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</si>
  <si>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</si>
  <si>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</si>
  <si>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</si>
  <si>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</si>
  <si>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</si>
  <si>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</si>
  <si>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</si>
  <si>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</si>
  <si>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</si>
  <si>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</si>
  <si>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</si>
  <si>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</si>
  <si>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</si>
  <si>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</si>
  <si>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</si>
  <si>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</si>
  <si>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</si>
  <si>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</si>
  <si>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</si>
  <si>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</si>
  <si>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</si>
  <si>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</si>
  <si>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</si>
  <si>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</si>
  <si>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</si>
  <si>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</si>
  <si>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</si>
  <si>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</si>
  <si>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</si>
  <si>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</si>
  <si>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</si>
  <si>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</si>
  <si>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</si>
  <si>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</si>
  <si>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</si>
  <si>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</si>
  <si>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</si>
  <si>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</si>
  <si>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</si>
  <si>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</si>
  <si>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</si>
  <si>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</si>
  <si>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</si>
  <si>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</si>
  <si>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</si>
  <si>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</si>
  <si>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</si>
  <si>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</si>
  <si>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</si>
  <si>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</si>
  <si>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</si>
  <si>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</si>
  <si>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</si>
  <si>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</si>
  <si>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</si>
  <si>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</si>
  <si>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</si>
  <si>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</si>
  <si>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</si>
  <si>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</si>
  <si>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</si>
  <si>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</si>
  <si>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</si>
  <si>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</si>
  <si>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</si>
  <si>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</si>
  <si>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</si>
  <si>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</si>
  <si>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</si>
  <si>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</si>
  <si>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</si>
  <si>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</si>
  <si>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</si>
  <si>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</si>
  <si>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</si>
  <si>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</si>
  <si>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</si>
  <si>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</si>
  <si>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</si>
  <si>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</si>
  <si>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</si>
  <si>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</si>
  <si>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</si>
  <si>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</si>
  <si>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</si>
  <si>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</si>
  <si>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</si>
  <si>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</si>
  <si>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</si>
  <si>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</si>
  <si>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</si>
  <si>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</si>
  <si>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</si>
  <si>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</si>
  <si>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</si>
  <si>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</si>
  <si>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</si>
  <si>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</si>
  <si>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</si>
  <si>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</si>
  <si>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</si>
  <si>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</si>
  <si>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</si>
  <si>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</si>
  <si>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</si>
  <si>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</si>
  <si>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</si>
  <si>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</si>
  <si>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</si>
  <si>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</si>
  <si>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</si>
  <si>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</si>
  <si>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</si>
  <si>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</si>
  <si>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</si>
  <si>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</si>
  <si>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</si>
  <si>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</si>
  <si>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</si>
  <si>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</si>
  <si>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</si>
  <si>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</si>
  <si>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</si>
  <si>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</si>
  <si>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</si>
  <si>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</si>
  <si>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</si>
  <si>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</si>
  <si>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</si>
  <si>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</si>
  <si>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</si>
  <si>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</si>
  <si>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</si>
  <si>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</si>
  <si>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</si>
  <si>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</si>
  <si>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</si>
  <si>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</si>
  <si>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</si>
  <si>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</si>
  <si>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</si>
  <si>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</si>
  <si>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</si>
  <si>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</si>
  <si>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</si>
  <si>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</si>
  <si>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</si>
  <si>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</si>
  <si>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</si>
  <si>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</si>
  <si>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</si>
  <si>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</si>
  <si>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</si>
  <si>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</si>
  <si>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</si>
  <si>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</si>
  <si>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</si>
  <si>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</si>
  <si>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</si>
  <si>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</si>
  <si>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</si>
  <si>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</si>
  <si>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</si>
  <si>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</si>
  <si>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</si>
  <si>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</si>
  <si>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</si>
  <si>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</si>
  <si>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</si>
  <si>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</si>
  <si>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</si>
  <si>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</si>
  <si>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</si>
  <si>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</si>
  <si>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</si>
  <si>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</si>
  <si>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</si>
  <si>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</si>
  <si>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</si>
  <si>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</si>
  <si>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</si>
  <si>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</si>
  <si>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</si>
  <si>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</si>
  <si>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</si>
  <si>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</si>
  <si>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</si>
  <si>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</si>
  <si>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</si>
  <si>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</si>
  <si>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</si>
  <si>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</si>
  <si>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</si>
  <si>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</si>
  <si>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</si>
  <si>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</si>
  <si>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</si>
  <si>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</si>
  <si>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</si>
  <si>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</si>
  <si>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</si>
  <si>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</si>
  <si>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</si>
  <si>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</si>
  <si>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</si>
  <si>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</si>
  <si>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</si>
  <si>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</si>
  <si>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</si>
  <si>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</si>
  <si>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</si>
  <si>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</si>
  <si>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</si>
  <si>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</si>
  <si>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</si>
  <si>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</si>
  <si>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</si>
  <si>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</si>
  <si>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</si>
  <si>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</si>
  <si>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</si>
  <si>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</si>
  <si>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</si>
  <si>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</si>
  <si>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</si>
  <si>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</si>
  <si>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</si>
  <si>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</si>
  <si>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</si>
  <si>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</si>
  <si>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</si>
  <si>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</si>
  <si>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</si>
  <si>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</si>
  <si>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</si>
  <si>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</si>
  <si>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</si>
  <si>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</si>
  <si>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</si>
  <si>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</si>
  <si>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</si>
  <si>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</si>
  <si>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</si>
  <si>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</si>
  <si>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</si>
  <si>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</si>
  <si>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</si>
  <si>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</si>
  <si>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</si>
  <si>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</si>
  <si>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</si>
  <si>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</si>
  <si>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</si>
  <si>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</si>
  <si>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</si>
  <si>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</si>
  <si>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</si>
  <si>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</si>
  <si>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</si>
  <si>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</si>
  <si>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</si>
  <si>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</si>
  <si>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</si>
  <si>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</si>
  <si>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</si>
  <si>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</si>
  <si>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</si>
  <si>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</si>
  <si>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</si>
  <si>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</si>
  <si>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</si>
  <si>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</si>
  <si>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</si>
  <si>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</si>
  <si>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</si>
  <si>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</si>
  <si>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</si>
  <si>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</si>
  <si>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</si>
  <si>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</si>
  <si>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</si>
  <si>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</si>
  <si>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</si>
  <si>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</si>
  <si>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</si>
  <si>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</si>
  <si>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</si>
  <si>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</si>
  <si>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</si>
  <si>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</si>
  <si>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</si>
  <si>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</si>
  <si>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</si>
  <si>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</si>
  <si>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</si>
  <si>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</si>
  <si>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</si>
  <si>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</si>
  <si>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</si>
  <si>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</si>
  <si>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</si>
  <si>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</si>
  <si>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</si>
  <si>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</si>
  <si>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</si>
  <si>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</si>
  <si>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</si>
  <si>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</si>
  <si>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</si>
  <si>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</si>
  <si>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</si>
  <si>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</si>
  <si>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</si>
  <si>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</si>
  <si>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</si>
  <si>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</si>
  <si>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</si>
  <si>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</si>
  <si>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</si>
  <si>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</si>
  <si>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</si>
  <si>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</si>
  <si>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</si>
  <si>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</si>
  <si>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</si>
  <si>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</si>
  <si>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</si>
  <si>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</si>
  <si>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</si>
  <si>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</si>
  <si>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</si>
  <si>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</si>
  <si>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</si>
  <si>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</si>
  <si>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</si>
  <si>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</si>
  <si>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</si>
  <si>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</si>
  <si>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</si>
  <si>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</si>
  <si>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</si>
  <si>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</si>
  <si>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</si>
  <si>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</si>
  <si>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</si>
  <si>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</si>
  <si>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</si>
  <si>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</si>
  <si>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</si>
  <si>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</si>
  <si>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</si>
  <si>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</si>
  <si>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</si>
  <si>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</si>
  <si>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</si>
  <si>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</si>
  <si>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</si>
  <si>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</si>
  <si>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</si>
  <si>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</si>
  <si>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</si>
  <si>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</si>
  <si>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</si>
  <si>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</si>
  <si>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</si>
  <si>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</si>
  <si>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</si>
  <si>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</si>
  <si>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</si>
  <si>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</si>
  <si>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</si>
  <si>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</si>
  <si>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</si>
  <si>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</si>
  <si>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</si>
  <si>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</si>
  <si>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</si>
  <si>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</si>
  <si>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</si>
  <si>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</si>
  <si>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</si>
  <si>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</si>
  <si>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</si>
  <si>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</si>
  <si>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</si>
  <si>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</si>
  <si>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</si>
  <si>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</si>
  <si>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</si>
  <si>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</si>
  <si>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</si>
  <si>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</si>
  <si>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</si>
  <si>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</si>
  <si>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</si>
  <si>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</si>
  <si>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</si>
  <si>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</si>
  <si>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</si>
  <si>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</si>
  <si>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</si>
  <si>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</si>
  <si>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</si>
  <si>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</si>
  <si>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</si>
  <si>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</si>
  <si>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</si>
  <si>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</si>
  <si>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</si>
  <si>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</si>
  <si>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</si>
  <si>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</si>
  <si>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</si>
  <si>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</si>
  <si>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</si>
  <si>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</si>
  <si>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</si>
  <si>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</si>
  <si>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</si>
  <si>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</si>
  <si>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</si>
  <si>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</si>
  <si>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</si>
  <si>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</si>
  <si>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</si>
  <si>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</si>
  <si>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</si>
  <si>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</si>
  <si>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</si>
  <si>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</si>
  <si>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</si>
  <si>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</si>
  <si>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</si>
  <si>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</si>
  <si>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</si>
  <si>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</si>
  <si>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</si>
  <si>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</si>
  <si>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</si>
  <si>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</si>
  <si>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</si>
  <si>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</si>
  <si>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</si>
  <si>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</si>
  <si>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</si>
  <si>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</si>
  <si>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</si>
  <si>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</si>
  <si>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</si>
  <si>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</si>
  <si>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</si>
  <si>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</si>
  <si>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</si>
  <si>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</si>
  <si>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</si>
  <si>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</si>
  <si>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</si>
  <si>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</si>
  <si>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</si>
  <si>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</si>
  <si>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</si>
  <si>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</si>
  <si>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</si>
  <si>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</si>
  <si>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</si>
  <si>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</si>
  <si>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</si>
  <si>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</si>
  <si>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</si>
  <si>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</si>
  <si>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</si>
  <si>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</si>
  <si>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</si>
  <si>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</si>
  <si>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</si>
  <si>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</si>
  <si>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</si>
  <si>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</si>
  <si>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</si>
  <si>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</si>
  <si>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</si>
  <si>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</si>
  <si>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</si>
  <si>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</si>
  <si>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</si>
  <si>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</si>
  <si>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</si>
  <si>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</si>
  <si>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</si>
  <si>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</si>
  <si>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</si>
  <si>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</si>
  <si>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</si>
  <si>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</si>
  <si>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</si>
  <si>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</si>
  <si>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</si>
  <si>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</si>
  <si>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</si>
  <si>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</si>
  <si>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</si>
  <si>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</si>
  <si>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</si>
  <si>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</si>
  <si>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</si>
  <si>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</si>
  <si>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</si>
  <si>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</si>
  <si>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</si>
  <si>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</si>
  <si>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</si>
  <si>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</si>
  <si>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</si>
  <si>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</si>
  <si>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</si>
  <si>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</si>
  <si>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</si>
  <si>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</si>
  <si>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</si>
  <si>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</si>
  <si>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</si>
  <si>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</si>
  <si>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</si>
  <si>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</si>
  <si>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</si>
  <si>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</si>
  <si>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</si>
  <si>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</si>
  <si>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</si>
  <si>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</si>
  <si>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</si>
  <si>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</si>
  <si>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</si>
  <si>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</si>
  <si>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</si>
  <si>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</si>
  <si>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</si>
  <si>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</si>
  <si>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</si>
  <si>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</si>
  <si>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</si>
  <si>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</si>
  <si>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</si>
  <si>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</si>
  <si>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</si>
  <si>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</si>
  <si>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</si>
  <si>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</si>
  <si>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</si>
  <si>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</si>
  <si>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</si>
  <si>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</si>
  <si>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</si>
  <si>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</si>
  <si>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</si>
  <si>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</si>
  <si>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</si>
  <si>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</si>
  <si>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</si>
  <si>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</si>
  <si>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</si>
  <si>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</si>
  <si>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</si>
  <si>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</si>
  <si>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</si>
  <si>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</si>
  <si>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</si>
  <si>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</si>
  <si>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</si>
  <si>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</si>
  <si>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</si>
  <si>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</si>
  <si>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</si>
  <si>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</si>
  <si>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</si>
  <si>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</si>
  <si>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</si>
  <si>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</si>
  <si>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</si>
  <si>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</si>
  <si>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</si>
  <si>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</si>
  <si>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</si>
  <si>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</si>
  <si>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</si>
  <si>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</si>
  <si>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</si>
  <si>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</si>
  <si>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</si>
  <si>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</si>
  <si>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</si>
  <si>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</si>
  <si>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</si>
  <si>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</si>
  <si>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</si>
  <si>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</si>
  <si>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</si>
  <si>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</si>
  <si>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</si>
  <si>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</si>
  <si>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</si>
  <si>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</si>
  <si>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</si>
  <si>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</si>
  <si>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</si>
  <si>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</si>
  <si>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</si>
  <si>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</si>
  <si>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</si>
  <si>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</si>
  <si>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</si>
  <si>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</si>
  <si>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</si>
  <si>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</si>
  <si>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</si>
  <si>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</si>
  <si>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</si>
  <si>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</si>
  <si>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</si>
  <si>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</si>
  <si>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</si>
  <si>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</si>
  <si>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</si>
  <si>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</si>
  <si>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</si>
  <si>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</si>
  <si>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</si>
  <si>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</si>
  <si>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</si>
  <si>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</si>
  <si>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</si>
  <si>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</si>
  <si>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</si>
  <si>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</si>
  <si>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</si>
  <si>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</si>
  <si>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</si>
  <si>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</si>
  <si>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</si>
  <si>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</si>
  <si>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</si>
  <si>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</si>
  <si>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</si>
  <si>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</si>
  <si>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</si>
  <si>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</si>
  <si>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</si>
  <si>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</si>
  <si>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</si>
  <si>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</si>
  <si>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</si>
  <si>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</si>
  <si>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</si>
  <si>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</si>
  <si>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</si>
  <si>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</si>
  <si>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</si>
  <si>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</si>
  <si>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</si>
  <si>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</si>
  <si>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</si>
  <si>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</si>
  <si>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</si>
  <si>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</si>
  <si>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</si>
  <si>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</si>
  <si>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</si>
  <si>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</si>
  <si>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</si>
  <si>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</si>
  <si>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</si>
  <si>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</si>
  <si>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</si>
  <si>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</si>
  <si>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</si>
  <si>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</si>
  <si>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</si>
  <si>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</si>
  <si>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</si>
  <si>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</si>
  <si>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</si>
  <si>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</si>
  <si>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</si>
  <si>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</si>
  <si>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</si>
  <si>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</si>
  <si>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</si>
  <si>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</si>
  <si>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</si>
  <si>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</si>
  <si>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</si>
  <si>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</si>
  <si>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</si>
  <si>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</si>
  <si>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</si>
  <si>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</si>
  <si>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</si>
  <si>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</si>
  <si>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</si>
  <si>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</si>
  <si>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</si>
  <si>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</si>
  <si>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</si>
  <si>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</si>
  <si>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</si>
  <si>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</si>
  <si>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</si>
  <si>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</si>
  <si>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</si>
  <si>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</si>
  <si>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</si>
  <si>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</si>
  <si>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</si>
  <si>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</si>
  <si>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</si>
  <si>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</si>
  <si>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</si>
  <si>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</si>
  <si>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</si>
  <si>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</si>
  <si>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</si>
  <si>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</si>
  <si>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</si>
  <si>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</si>
  <si>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</si>
  <si>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</si>
  <si>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</si>
  <si>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</si>
  <si>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</si>
  <si>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</si>
  <si>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</si>
  <si>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</si>
  <si>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</si>
  <si>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</si>
  <si>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</si>
  <si>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</si>
  <si>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</si>
  <si>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</si>
  <si>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</si>
  <si>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</si>
  <si>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</si>
  <si>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</si>
  <si>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</si>
  <si>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</si>
  <si>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</si>
  <si>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</si>
  <si>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</si>
  <si>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</si>
  <si>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</si>
  <si>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</si>
  <si>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</si>
  <si>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</si>
  <si>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</si>
  <si>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</si>
  <si>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</si>
  <si>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</si>
  <si>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</si>
  <si>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</si>
  <si>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</si>
  <si>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</si>
  <si>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</si>
  <si>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</si>
  <si>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</si>
  <si>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</si>
  <si>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</si>
  <si>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</si>
  <si>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</si>
  <si>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</si>
  <si>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</si>
  <si>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</si>
  <si>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</si>
  <si>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</si>
  <si>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</si>
  <si>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</si>
  <si>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</si>
  <si>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</si>
  <si>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</si>
  <si>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</si>
  <si>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</si>
  <si>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</si>
  <si>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</si>
  <si>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</si>
  <si>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</si>
  <si>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</si>
  <si>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</si>
  <si>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</si>
  <si>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</si>
  <si>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</si>
  <si>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</si>
  <si>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</si>
  <si>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</si>
  <si>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</si>
  <si>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</si>
  <si>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</si>
  <si>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</si>
  <si>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</si>
  <si>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</si>
  <si>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</si>
  <si>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</si>
  <si>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</si>
  <si>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</si>
  <si>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</si>
  <si>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</si>
  <si>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</si>
  <si>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</si>
  <si>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</si>
  <si>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</si>
  <si>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</si>
  <si>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</si>
  <si>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</si>
  <si>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</si>
  <si>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</si>
  <si>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</si>
  <si>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</si>
  <si>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</si>
  <si>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</si>
  <si>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</si>
  <si>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</si>
  <si>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</si>
  <si>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</si>
  <si>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</si>
  <si>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</si>
  <si>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</si>
  <si>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</si>
  <si>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</si>
  <si>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</si>
  <si>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</si>
  <si>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</si>
  <si>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</si>
  <si>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</si>
  <si>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</si>
  <si>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</si>
  <si>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</si>
  <si>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</si>
  <si>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</si>
  <si>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</si>
  <si>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</si>
  <si>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</si>
  <si>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</si>
  <si>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</si>
  <si>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</si>
  <si>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</si>
  <si>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</si>
  <si>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</si>
  <si>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</si>
  <si>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</si>
  <si>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</si>
  <si>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</si>
  <si>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</si>
  <si>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</si>
  <si>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</si>
  <si>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</si>
  <si>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</si>
  <si>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</si>
  <si>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</si>
  <si>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</si>
  <si>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</si>
  <si>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</si>
  <si>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</si>
  <si>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</si>
  <si>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</si>
  <si>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</si>
  <si>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</si>
  <si>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</si>
  <si>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</si>
  <si>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</si>
  <si>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</si>
  <si>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</si>
  <si>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</si>
  <si>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</si>
  <si>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</si>
  <si>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</si>
  <si>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</si>
  <si>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</si>
  <si>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</si>
  <si>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</si>
  <si>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</si>
  <si>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</si>
  <si>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</si>
  <si>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</si>
  <si>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</si>
  <si>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</si>
  <si>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</si>
  <si>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</si>
  <si>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</si>
  <si>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</si>
  <si>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</si>
  <si>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</si>
  <si>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</si>
  <si>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</si>
  <si>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</si>
  <si>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</si>
  <si>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</si>
  <si>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</si>
  <si>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</si>
  <si>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</si>
  <si>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</si>
  <si>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</si>
  <si>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</si>
  <si>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</si>
  <si>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</si>
  <si>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</si>
  <si>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</si>
  <si>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</si>
  <si>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</si>
  <si>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</si>
  <si>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</si>
  <si>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</si>
  <si>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</si>
  <si>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</si>
  <si>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</si>
  <si>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</si>
  <si>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</si>
  <si>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</si>
  <si>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</si>
  <si>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</si>
  <si>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</si>
  <si>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</si>
  <si>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</si>
  <si>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</si>
  <si>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</si>
  <si>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</si>
  <si>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</si>
  <si>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</si>
  <si>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</si>
  <si>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</si>
  <si>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</si>
  <si>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</si>
  <si>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</si>
  <si>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</si>
  <si>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</si>
  <si>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</si>
  <si>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</si>
  <si>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</si>
  <si>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</si>
  <si>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</si>
  <si>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</si>
  <si>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</si>
  <si>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</si>
  <si>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</si>
  <si>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</si>
  <si>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</si>
  <si>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</si>
  <si>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</si>
  <si>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</si>
  <si>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</si>
  <si>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</si>
  <si>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</si>
  <si>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</si>
  <si>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</si>
  <si>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</si>
  <si>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</si>
  <si>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</si>
  <si>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</si>
  <si>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</si>
  <si>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</si>
  <si>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</si>
  <si>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</si>
  <si>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</si>
  <si>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</si>
  <si>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</si>
  <si>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</si>
  <si>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</si>
  <si>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</si>
  <si>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</si>
  <si>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</si>
  <si>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</si>
  <si>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</si>
  <si>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</si>
  <si>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</si>
  <si>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</si>
  <si>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</si>
  <si>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</si>
  <si>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</si>
  <si>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</si>
  <si>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</si>
  <si>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</si>
  <si>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</si>
  <si>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</si>
  <si>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</si>
  <si>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</si>
  <si>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</si>
  <si>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</si>
  <si>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</si>
  <si>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</si>
  <si>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</si>
  <si>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</si>
  <si>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</si>
  <si>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</si>
  <si>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</si>
  <si>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</si>
  <si>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</si>
  <si>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</si>
  <si>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</si>
  <si>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</si>
  <si>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</si>
  <si>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</si>
  <si>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</si>
  <si>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</si>
  <si>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</si>
  <si>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</si>
  <si>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</si>
  <si>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</si>
  <si>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</si>
  <si>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</si>
  <si>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</si>
  <si>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</si>
  <si>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</si>
  <si>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</si>
  <si>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</si>
  <si>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</si>
  <si>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</si>
  <si>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</si>
  <si>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</si>
  <si>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</si>
  <si>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</si>
  <si>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</si>
  <si>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</si>
  <si>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</si>
  <si>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</si>
  <si>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</si>
  <si>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</si>
  <si>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</si>
  <si>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</si>
  <si>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</si>
  <si>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</si>
  <si>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</si>
  <si>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</si>
  <si>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</si>
  <si>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</si>
  <si>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</si>
  <si>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</si>
  <si>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</si>
  <si>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</si>
  <si>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</si>
  <si>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</si>
  <si>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</si>
  <si>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</si>
  <si>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</si>
  <si>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</si>
  <si>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</si>
  <si>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</si>
  <si>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</si>
  <si>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</si>
  <si>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</si>
  <si>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</si>
  <si>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</si>
  <si>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</si>
  <si>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</si>
  <si>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</si>
  <si>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</si>
  <si>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</si>
  <si>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</si>
  <si>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</si>
  <si>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</si>
  <si>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</si>
  <si>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</si>
  <si>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</si>
  <si>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</si>
  <si>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</si>
  <si>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</si>
  <si>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</si>
  <si>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</si>
  <si>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</si>
  <si>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</si>
  <si>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</si>
  <si>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</si>
  <si>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</si>
  <si>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</si>
  <si>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</si>
  <si>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</si>
  <si>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</si>
  <si>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</si>
  <si>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</si>
  <si>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</si>
  <si>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</si>
  <si>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</si>
  <si>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</si>
  <si>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</si>
  <si>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</si>
  <si>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</si>
  <si>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</si>
  <si>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</si>
  <si>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</si>
  <si>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</si>
  <si>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</si>
  <si>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</si>
  <si>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</si>
  <si>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</si>
  <si>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</si>
  <si>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</si>
  <si>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</si>
  <si>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</si>
  <si>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</si>
  <si>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</si>
  <si>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</si>
  <si>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</si>
  <si>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</si>
  <si>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</si>
  <si>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</si>
  <si>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</si>
  <si>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</si>
  <si>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</si>
  <si>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</si>
  <si>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</si>
  <si>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</si>
  <si>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</si>
  <si>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</si>
  <si>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</si>
  <si>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</si>
  <si>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</si>
  <si>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</si>
  <si>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</si>
  <si>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</si>
  <si>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</si>
  <si>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</si>
  <si>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</si>
  <si>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</si>
  <si>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</si>
  <si>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</si>
  <si>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</si>
  <si>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</si>
  <si>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</si>
  <si>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</si>
  <si>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</si>
  <si>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</si>
  <si>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</si>
  <si>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</si>
  <si>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</si>
  <si>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</si>
  <si>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</si>
  <si>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</si>
  <si>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</si>
  <si>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</si>
  <si>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</si>
  <si>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</si>
  <si>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</si>
  <si>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</si>
  <si>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</si>
  <si>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</si>
  <si>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</si>
  <si>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</si>
  <si>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</si>
  <si>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</si>
  <si>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</si>
  <si>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</si>
  <si>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</si>
  <si>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</si>
  <si>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</si>
  <si>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</si>
  <si>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</si>
  <si>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</si>
  <si>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</si>
  <si>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</si>
  <si>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</si>
  <si>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</si>
  <si>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</si>
  <si>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</si>
  <si>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</si>
  <si>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</si>
  <si>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</si>
  <si>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</si>
  <si>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</si>
  <si>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</si>
  <si>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</si>
  <si>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</si>
  <si>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</si>
  <si>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</si>
  <si>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</si>
  <si>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</si>
  <si>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</si>
  <si>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</si>
  <si>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</si>
  <si>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</si>
  <si>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</si>
  <si>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</si>
  <si>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</si>
  <si>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</si>
  <si>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</si>
  <si>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</si>
  <si>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</si>
  <si>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</si>
  <si>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</si>
  <si>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</si>
  <si>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</si>
  <si>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</si>
  <si>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</si>
  <si>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</si>
  <si>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</si>
  <si>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</si>
  <si>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</si>
  <si>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</si>
  <si>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</si>
  <si>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</si>
  <si>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</si>
  <si>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</si>
  <si>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</si>
  <si>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</si>
  <si>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</si>
  <si>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</si>
  <si>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</si>
  <si>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</si>
  <si>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</si>
  <si>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</si>
  <si>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</si>
  <si>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</si>
  <si>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</si>
  <si>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</si>
  <si>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</si>
  <si>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</si>
  <si>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</si>
  <si>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</si>
  <si>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</si>
  <si>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</si>
  <si>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</si>
  <si>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</si>
  <si>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</si>
  <si>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</si>
  <si>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</si>
  <si>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</si>
  <si>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</si>
  <si>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</si>
  <si>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</si>
  <si>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</si>
  <si>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</si>
  <si>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</si>
  <si>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</si>
  <si>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</si>
  <si>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</si>
  <si>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</si>
  <si>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</si>
  <si>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</si>
  <si>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</si>
  <si>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</si>
  <si>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</si>
  <si>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</si>
  <si>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</si>
  <si>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</si>
  <si>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</si>
  <si>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</si>
  <si>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</si>
  <si>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</si>
  <si>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</si>
  <si>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</si>
  <si>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</si>
  <si>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</si>
  <si>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</si>
  <si>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</si>
  <si>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</si>
  <si>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</si>
  <si>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</si>
  <si>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</si>
  <si>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</si>
  <si>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</si>
  <si>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</si>
  <si>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</si>
  <si>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</si>
  <si>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</si>
  <si>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</si>
  <si>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</si>
  <si>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</si>
  <si>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</si>
  <si>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</si>
  <si>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</si>
  <si>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</si>
  <si>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</si>
  <si>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</si>
  <si>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</si>
  <si>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</si>
  <si>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</si>
  <si>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</si>
  <si>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</si>
  <si>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</si>
  <si>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</si>
  <si>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</si>
  <si>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</si>
  <si>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</si>
  <si>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</si>
  <si>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</si>
  <si>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</si>
  <si>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</si>
  <si>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</si>
  <si>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</si>
  <si>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</si>
  <si>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</si>
  <si>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</si>
  <si>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</si>
  <si>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</si>
  <si>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</si>
  <si>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</si>
  <si>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</si>
  <si>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</si>
  <si>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</si>
  <si>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</si>
  <si>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</si>
  <si>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</si>
  <si>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</si>
  <si>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</si>
  <si>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</si>
  <si>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</si>
  <si>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</si>
  <si>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</si>
  <si>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</si>
  <si>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</si>
  <si>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</si>
  <si>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</si>
  <si>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</si>
  <si>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</si>
  <si>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</si>
  <si>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</si>
  <si>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</si>
  <si>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</si>
  <si>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</si>
  <si>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</si>
  <si>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</si>
  <si>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</si>
  <si>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</si>
  <si>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</si>
  <si>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</si>
  <si>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</si>
  <si>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</si>
  <si>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</si>
  <si>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</si>
  <si>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</si>
  <si>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</si>
  <si>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</si>
  <si>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</si>
  <si>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</si>
  <si>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</si>
  <si>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</si>
  <si>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</si>
  <si>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</si>
  <si>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</si>
  <si>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</si>
  <si>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</si>
  <si>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</si>
  <si>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</si>
  <si>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</si>
  <si>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</si>
  <si>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</si>
  <si>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</si>
  <si>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</si>
  <si>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</si>
  <si>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</si>
  <si>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</si>
  <si>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</si>
  <si>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</si>
  <si>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</si>
  <si>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</si>
  <si>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</si>
  <si>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</si>
  <si>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</si>
  <si>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</si>
  <si>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</si>
  <si>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</si>
  <si>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</si>
  <si>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</si>
  <si>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</si>
  <si>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</si>
  <si>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</si>
  <si>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</si>
  <si>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</si>
  <si>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</si>
  <si>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</si>
  <si>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</si>
  <si>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</si>
  <si>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</si>
  <si>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</si>
  <si>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</si>
  <si>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</si>
  <si>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</si>
  <si>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</si>
  <si>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</si>
  <si>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</si>
  <si>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</si>
  <si>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</si>
  <si>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</si>
  <si>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</si>
  <si>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</si>
  <si>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</si>
  <si>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</si>
  <si>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</si>
  <si>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</si>
  <si>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</si>
  <si>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</si>
  <si>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</si>
  <si>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</si>
  <si>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</si>
  <si>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</si>
  <si>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</si>
  <si>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</si>
  <si>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</si>
  <si>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</si>
  <si>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</si>
  <si>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</si>
  <si>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</si>
  <si>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</si>
  <si>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</si>
  <si>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</si>
  <si>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</si>
  <si>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</si>
  <si>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</si>
  <si>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</si>
  <si>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</si>
  <si>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</si>
  <si>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</si>
  <si>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</si>
  <si>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</si>
  <si>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</si>
  <si>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</si>
  <si>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</si>
  <si>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</si>
  <si>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</si>
  <si>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</si>
  <si>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</si>
  <si>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</si>
  <si>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</si>
  <si>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</si>
  <si>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</si>
  <si>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</si>
  <si>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</si>
  <si>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</si>
  <si>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</si>
  <si>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</si>
  <si>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</si>
  <si>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</si>
  <si>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</si>
  <si>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</si>
  <si>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</si>
  <si>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</si>
  <si>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</si>
  <si>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</si>
  <si>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</si>
  <si>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</si>
  <si>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</si>
  <si>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</si>
  <si>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</si>
  <si>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</si>
  <si>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</si>
  <si>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</si>
  <si>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</si>
  <si>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</si>
  <si>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</si>
  <si>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</si>
  <si>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</si>
  <si>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</si>
  <si>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</si>
  <si>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</si>
  <si>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</si>
  <si>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</si>
  <si>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</si>
  <si>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</si>
  <si>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</si>
  <si>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</si>
  <si>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</si>
  <si>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</si>
  <si>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</si>
  <si>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</si>
  <si>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</si>
  <si>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</si>
  <si>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</si>
  <si>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</si>
  <si>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</si>
  <si>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</si>
  <si>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</si>
  <si>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</si>
  <si>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</si>
  <si>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</si>
  <si>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</si>
  <si>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</si>
  <si>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</si>
  <si>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</si>
  <si>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</si>
  <si>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</si>
  <si>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</si>
  <si>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</si>
  <si>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</si>
  <si>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</si>
  <si>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</si>
  <si>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</si>
  <si>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</si>
  <si>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</si>
  <si>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</si>
  <si>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</si>
  <si>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</si>
  <si>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</si>
  <si>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</si>
  <si>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</si>
  <si>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</si>
  <si>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</si>
  <si>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</si>
  <si>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</si>
  <si>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</si>
  <si>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</si>
  <si>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</si>
  <si>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</si>
  <si>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</si>
  <si>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</si>
  <si>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</si>
  <si>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</si>
  <si>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</si>
  <si>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</si>
  <si>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</si>
  <si>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</si>
  <si>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</si>
  <si>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</si>
  <si>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</si>
  <si>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</si>
  <si>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</si>
  <si>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</si>
  <si>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</si>
  <si>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</si>
  <si>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</si>
  <si>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</si>
  <si>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</si>
  <si>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</si>
  <si>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</si>
  <si>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</si>
  <si>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</si>
  <si>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</si>
  <si>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</si>
  <si>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</si>
  <si>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</si>
  <si>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</si>
  <si>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</si>
  <si>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</si>
  <si>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</si>
  <si>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</si>
  <si>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</si>
  <si>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</si>
  <si>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</si>
  <si>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</si>
  <si>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</si>
  <si>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</si>
  <si>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</si>
  <si>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</si>
  <si>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</si>
  <si>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</si>
  <si>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</si>
  <si>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</si>
  <si>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</si>
  <si>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</si>
  <si>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</si>
  <si>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</si>
  <si>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</si>
  <si>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</si>
  <si>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</si>
  <si>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</si>
  <si>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</si>
  <si>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</si>
  <si>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</si>
  <si>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</si>
  <si>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</si>
  <si>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</si>
  <si>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</si>
  <si>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</si>
  <si>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</si>
  <si>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</si>
  <si>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</si>
  <si>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</si>
  <si>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</si>
  <si>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</si>
  <si>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</si>
  <si>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</si>
  <si>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</si>
  <si>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</si>
  <si>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</si>
  <si>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</si>
  <si>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</si>
  <si>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</si>
  <si>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</si>
  <si>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</si>
  <si>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</si>
  <si>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</si>
  <si>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</si>
  <si>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</si>
  <si>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</si>
  <si>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</si>
  <si>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</si>
  <si>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</si>
  <si>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</si>
  <si>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</si>
  <si>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</si>
  <si>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</si>
  <si>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</si>
  <si>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</si>
  <si>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</si>
  <si>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</si>
  <si>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</si>
  <si>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</si>
  <si>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</si>
  <si>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</si>
  <si>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</si>
  <si>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</si>
  <si>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</si>
  <si>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</si>
  <si>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</si>
  <si>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</si>
  <si>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</si>
  <si>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</si>
  <si>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</si>
  <si>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</si>
  <si>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</si>
  <si>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</si>
  <si>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</si>
  <si>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</si>
  <si>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</si>
  <si>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</si>
  <si>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</si>
  <si>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</si>
  <si>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</si>
  <si>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</si>
  <si>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</si>
  <si>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</si>
  <si>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</si>
  <si>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</si>
  <si>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</si>
  <si>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</si>
  <si>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</si>
  <si>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</si>
  <si>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</si>
  <si>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</si>
  <si>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</si>
  <si>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</si>
  <si>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</si>
  <si>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</si>
  <si>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</si>
  <si>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</si>
  <si>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</si>
  <si>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</si>
  <si>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</si>
  <si>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</si>
  <si>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</si>
  <si>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</si>
  <si>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</si>
  <si>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</si>
  <si>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</si>
  <si>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</si>
  <si>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</si>
  <si>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</si>
  <si>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</si>
  <si>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</si>
  <si>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</si>
  <si>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</si>
  <si>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</si>
  <si>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</si>
  <si>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</si>
  <si>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</si>
  <si>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</si>
  <si>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</si>
  <si>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</si>
  <si>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</si>
  <si>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</si>
  <si>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</si>
  <si>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</si>
  <si>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</si>
  <si>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</si>
  <si>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</si>
  <si>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</si>
  <si>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</si>
  <si>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</si>
  <si>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</si>
  <si>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</si>
  <si>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</si>
  <si>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</si>
  <si>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</si>
  <si>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</si>
  <si>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</si>
  <si>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</si>
  <si>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</si>
  <si>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</si>
  <si>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</si>
  <si>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</si>
  <si>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</si>
  <si>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</si>
  <si>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</si>
  <si>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</si>
  <si>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</si>
  <si>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</si>
  <si>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</si>
  <si>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</si>
  <si>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</si>
  <si>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</si>
  <si>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</si>
  <si>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</si>
  <si>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</si>
  <si>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</si>
  <si>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</si>
  <si>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</si>
  <si>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</si>
  <si>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</si>
  <si>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</si>
  <si>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</si>
  <si>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</si>
  <si>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</si>
  <si>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</si>
  <si>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</si>
  <si>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</si>
  <si>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</si>
  <si>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</si>
  <si>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</si>
  <si>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</si>
  <si>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</si>
  <si>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</si>
  <si>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</si>
  <si>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</si>
  <si>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</si>
  <si>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</si>
  <si>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</si>
  <si>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</si>
  <si>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</si>
  <si>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</si>
  <si>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</si>
  <si>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</si>
  <si>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</si>
  <si>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</si>
  <si>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</si>
  <si>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</si>
  <si>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</si>
  <si>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</si>
  <si>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</si>
  <si>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</si>
  <si>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</si>
  <si>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</si>
  <si>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</si>
  <si>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</si>
  <si>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</si>
  <si>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</si>
  <si>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</si>
  <si>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</si>
  <si>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</si>
  <si>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</si>
  <si>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</si>
  <si>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</si>
  <si>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</si>
  <si>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</si>
  <si>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</si>
  <si>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</si>
  <si>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</si>
  <si>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</si>
  <si>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</si>
  <si>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</si>
  <si>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</si>
  <si>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</si>
  <si>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</si>
  <si>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</si>
  <si>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</si>
  <si>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</si>
  <si>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</si>
  <si>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</si>
  <si>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</si>
  <si>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</si>
  <si>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</si>
  <si>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</si>
  <si>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</si>
  <si>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</si>
  <si>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</si>
  <si>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</si>
  <si>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</si>
  <si>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</si>
  <si>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</si>
  <si>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</si>
  <si>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</si>
  <si>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</si>
  <si>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</si>
  <si>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</si>
  <si>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</si>
  <si>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</si>
  <si>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</si>
  <si>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</si>
  <si>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</si>
  <si>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</si>
  <si>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</si>
  <si>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</si>
  <si>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</si>
  <si>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</si>
  <si>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</si>
  <si>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</si>
  <si>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</si>
  <si>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</si>
  <si>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</si>
  <si>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</si>
  <si>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</si>
  <si>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</si>
  <si>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</si>
  <si>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</si>
  <si>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</si>
  <si>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</si>
  <si>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</si>
  <si>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</si>
  <si>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</si>
  <si>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</si>
  <si>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</si>
  <si>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</si>
  <si>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</si>
  <si>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</si>
  <si>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</si>
  <si>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</si>
  <si>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</si>
  <si>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</si>
  <si>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</si>
  <si>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</si>
  <si>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</si>
  <si>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</si>
  <si>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</si>
  <si>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</si>
  <si>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</si>
  <si>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</si>
  <si>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</si>
  <si>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</si>
  <si>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</si>
  <si>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</si>
  <si>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</si>
  <si>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</si>
  <si>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</si>
  <si>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</si>
  <si>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</si>
  <si>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</si>
  <si>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</si>
  <si>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</si>
  <si>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</si>
  <si>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</si>
  <si>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</si>
  <si>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</si>
  <si>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</si>
  <si>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</si>
  <si>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</si>
  <si>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</si>
  <si>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</si>
  <si>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</si>
  <si>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</si>
  <si>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</si>
  <si>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</si>
  <si>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</si>
  <si>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</si>
  <si>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</si>
  <si>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</si>
  <si>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</si>
  <si>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</si>
  <si>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</si>
  <si>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</si>
  <si>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</si>
  <si>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</si>
  <si>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</si>
  <si>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</si>
  <si>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</si>
  <si>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</si>
  <si>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</si>
  <si>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</si>
  <si>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</si>
  <si>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</si>
  <si>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</si>
  <si>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</si>
  <si>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</si>
  <si>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</si>
  <si>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</si>
  <si>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</si>
  <si>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</si>
  <si>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</si>
  <si>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</si>
  <si>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</si>
  <si>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</si>
  <si>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</si>
  <si>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</si>
  <si>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</si>
  <si>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</si>
  <si>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</si>
  <si>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</si>
  <si>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</si>
  <si>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</si>
  <si>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</si>
  <si>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</si>
  <si>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</si>
  <si>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</si>
  <si>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</si>
  <si>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</si>
  <si>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</si>
  <si>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</si>
  <si>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</si>
  <si>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</si>
  <si>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</si>
  <si>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</si>
  <si>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</si>
  <si>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</si>
  <si>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</si>
  <si>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</si>
  <si>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</si>
  <si>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</si>
  <si>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</si>
  <si>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</si>
  <si>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</si>
  <si>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</si>
  <si>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</si>
  <si>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</si>
  <si>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</si>
  <si>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</si>
  <si>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</si>
  <si>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</si>
  <si>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</si>
  <si>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</si>
  <si>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</si>
  <si>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</si>
  <si>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</si>
  <si>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</si>
  <si>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</si>
  <si>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</si>
  <si>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</si>
  <si>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</si>
  <si>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</si>
  <si>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</si>
  <si>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</si>
  <si>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</si>
  <si>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</si>
  <si>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</si>
  <si>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</si>
  <si>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</si>
  <si>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</si>
  <si>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</si>
  <si>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</si>
  <si>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</si>
  <si>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</si>
  <si>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</si>
  <si>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</si>
  <si>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</si>
  <si>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</si>
  <si>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</si>
  <si>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</si>
  <si>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</si>
  <si>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</si>
  <si>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</si>
  <si>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</si>
  <si>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</si>
  <si>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</si>
  <si>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</si>
  <si>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</si>
  <si>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</si>
  <si>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</si>
  <si>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</si>
  <si>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</si>
  <si>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</si>
  <si>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</si>
  <si>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</si>
  <si>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</si>
  <si>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</si>
  <si>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</si>
  <si>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</si>
  <si>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</si>
  <si>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</si>
  <si>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</si>
  <si>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</si>
  <si>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</si>
  <si>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</si>
  <si>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</si>
  <si>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</si>
  <si>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</si>
  <si>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</si>
  <si>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</si>
  <si>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</si>
  <si>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</si>
  <si>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</si>
  <si>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</si>
  <si>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</si>
  <si>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</si>
  <si>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</si>
  <si>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</si>
  <si>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</si>
  <si>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</si>
  <si>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</si>
  <si>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</si>
  <si>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</si>
  <si>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</si>
  <si>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</si>
  <si>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</si>
  <si>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</si>
  <si>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</si>
  <si>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</si>
  <si>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</si>
  <si>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</si>
  <si>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</si>
  <si>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</si>
  <si>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</si>
  <si>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</si>
  <si>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</si>
  <si>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</si>
  <si>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</si>
  <si>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</si>
  <si>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</si>
  <si>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</si>
  <si>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</si>
  <si>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</si>
  <si>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</si>
  <si>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</si>
  <si>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</si>
  <si>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</si>
  <si>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</si>
  <si>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</si>
  <si>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</si>
  <si>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</si>
  <si>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</si>
  <si>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</si>
  <si>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</si>
  <si>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</si>
  <si>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</si>
  <si>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</si>
  <si>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</si>
  <si>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</si>
  <si>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</si>
  <si>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</si>
  <si>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</si>
  <si>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</si>
  <si>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</si>
  <si>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</si>
  <si>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</si>
  <si>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</si>
  <si>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</si>
  <si>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</si>
  <si>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</si>
  <si>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</si>
  <si>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</si>
  <si>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</si>
  <si>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</si>
  <si>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</si>
  <si>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</si>
  <si>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</si>
  <si>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</si>
  <si>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</si>
  <si>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</si>
  <si>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</si>
  <si>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</si>
  <si>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</si>
  <si>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</si>
  <si>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</si>
  <si>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</si>
  <si>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</si>
  <si>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</si>
  <si>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</si>
  <si>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</si>
  <si>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</si>
  <si>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</si>
  <si>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</si>
  <si>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</si>
  <si>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</si>
  <si>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</si>
  <si>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</si>
  <si>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</si>
  <si>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</si>
  <si>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</si>
  <si>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</si>
  <si>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</si>
  <si>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</si>
  <si>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</si>
  <si>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</si>
  <si>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</si>
  <si>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</si>
  <si>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</si>
  <si>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</si>
  <si>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</si>
  <si>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</si>
  <si>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</si>
  <si>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</si>
  <si>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</si>
  <si>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</si>
  <si>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</si>
  <si>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</si>
  <si>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</si>
  <si>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</si>
  <si>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</si>
  <si>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</si>
  <si>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</si>
  <si>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</si>
  <si>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</si>
  <si>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</si>
  <si>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</si>
  <si>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</si>
  <si>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</si>
  <si>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</si>
  <si>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</si>
  <si>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</si>
  <si>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</si>
  <si>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</si>
  <si>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</si>
  <si>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</si>
  <si>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</si>
  <si>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</si>
  <si>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</si>
  <si>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</si>
  <si>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</si>
  <si>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</si>
  <si>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</si>
  <si>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</si>
  <si>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</si>
  <si>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</si>
  <si>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</si>
  <si>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</si>
  <si>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</si>
  <si>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</si>
  <si>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</si>
  <si>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</si>
  <si>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</si>
  <si>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</si>
  <si>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</si>
  <si>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</si>
  <si>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</si>
  <si>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</si>
  <si>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</si>
  <si>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</si>
  <si>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</si>
  <si>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</si>
  <si>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</si>
  <si>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</si>
  <si>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</si>
  <si>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</si>
  <si>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</si>
  <si>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</si>
  <si>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</si>
  <si>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</si>
  <si>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</si>
  <si>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</si>
  <si>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</si>
  <si>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</si>
  <si>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</si>
  <si>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</si>
  <si>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</si>
  <si>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</si>
  <si>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</si>
  <si>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</si>
  <si>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</si>
  <si>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</si>
  <si>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</si>
  <si>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</si>
  <si>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</si>
  <si>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</si>
  <si>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</si>
  <si>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</si>
  <si>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</si>
  <si>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</si>
  <si>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</si>
  <si>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</si>
  <si>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</si>
  <si>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</si>
  <si>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</si>
  <si>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</si>
  <si>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</si>
  <si>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</si>
  <si>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</si>
  <si>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</si>
  <si>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</si>
  <si>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</si>
  <si>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</si>
  <si>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</si>
  <si>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</si>
  <si>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</si>
  <si>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</si>
  <si>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</si>
  <si>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</si>
  <si>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</si>
  <si>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</si>
  <si>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</si>
  <si>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</si>
  <si>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</si>
  <si>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</si>
  <si>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</si>
  <si>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</si>
  <si>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</si>
  <si>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</si>
  <si>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</si>
  <si>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</si>
  <si>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</si>
  <si>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</si>
  <si>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</si>
  <si>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</si>
  <si>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</si>
  <si>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</si>
  <si>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</si>
  <si>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</si>
  <si>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</si>
  <si>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</si>
  <si>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</si>
  <si>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</si>
  <si>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</si>
  <si>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</si>
  <si>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</si>
  <si>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</si>
  <si>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</si>
  <si>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</si>
  <si>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</si>
  <si>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</si>
  <si>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</si>
  <si>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</si>
  <si>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</si>
  <si>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</si>
  <si>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</si>
  <si>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</si>
  <si>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</si>
  <si>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</si>
  <si>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</si>
  <si>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</si>
  <si>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</si>
  <si>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</si>
  <si>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</si>
  <si>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</si>
  <si>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</si>
  <si>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</si>
  <si>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</si>
  <si>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</si>
  <si>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</si>
  <si>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</si>
  <si>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</si>
  <si>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</si>
  <si>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</si>
  <si>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</si>
  <si>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</si>
  <si>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</si>
  <si>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</si>
  <si>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</si>
  <si>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</si>
  <si>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</si>
  <si>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</si>
  <si>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</si>
  <si>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</si>
  <si>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</si>
  <si>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</si>
  <si>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</si>
  <si>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</si>
  <si>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</si>
  <si>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</si>
  <si>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</si>
  <si>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</si>
  <si>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</si>
  <si>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</si>
  <si>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</si>
  <si>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</si>
  <si>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</si>
  <si>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</si>
  <si>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</si>
  <si>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</si>
  <si>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</si>
  <si>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</si>
  <si>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</si>
  <si>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</si>
  <si>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</si>
  <si>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</si>
  <si>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</si>
  <si>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</si>
  <si>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</si>
  <si>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</si>
  <si>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</si>
  <si>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</si>
  <si>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</si>
  <si>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</si>
  <si>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</si>
  <si>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</si>
  <si>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</si>
  <si>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</si>
  <si>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</si>
  <si>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</si>
  <si>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</si>
  <si>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</si>
  <si>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</si>
  <si>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</si>
  <si>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</si>
  <si>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</si>
  <si>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</si>
  <si>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</si>
  <si>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</si>
  <si>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</si>
  <si>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</si>
  <si>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</si>
  <si>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</si>
  <si>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</si>
  <si>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</si>
  <si>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</si>
  <si>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</si>
  <si>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</si>
  <si>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</si>
  <si>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</si>
  <si>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</si>
  <si>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</si>
  <si>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</si>
  <si>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</si>
  <si>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</si>
  <si>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</si>
  <si>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</si>
  <si>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</si>
  <si>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</si>
  <si>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</si>
  <si>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</si>
  <si>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</si>
  <si>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</si>
  <si>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</si>
  <si>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</si>
  <si>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</si>
  <si>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</si>
  <si>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</si>
  <si>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</si>
  <si>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</si>
  <si>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</si>
  <si>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</si>
  <si>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</si>
  <si>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</si>
  <si>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</si>
  <si>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</si>
  <si>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</si>
  <si>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</si>
  <si>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</si>
  <si>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</si>
  <si>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</si>
  <si>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</si>
  <si>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</si>
  <si>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</si>
  <si>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</si>
  <si>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</si>
  <si>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</si>
  <si>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</si>
  <si>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</si>
  <si>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</si>
  <si>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</si>
  <si>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</si>
  <si>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</si>
  <si>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</si>
  <si>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</si>
  <si>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</si>
  <si>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</si>
  <si>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</si>
  <si>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</si>
  <si>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</si>
  <si>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</si>
  <si>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</si>
  <si>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</si>
  <si>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</si>
  <si>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</si>
  <si>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</si>
  <si>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</si>
  <si>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</si>
  <si>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</si>
  <si>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</si>
  <si>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</si>
  <si>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</si>
  <si>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</si>
  <si>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</si>
  <si>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</si>
  <si>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</si>
  <si>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</si>
  <si>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</si>
  <si>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</si>
  <si>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</si>
  <si>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</si>
  <si>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</si>
  <si>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</si>
  <si>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</si>
  <si>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</si>
  <si>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</si>
  <si>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</si>
  <si>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</si>
  <si>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</si>
  <si>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</si>
  <si>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</si>
  <si>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</si>
  <si>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</si>
  <si>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</si>
  <si>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</si>
  <si>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</si>
  <si>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</si>
  <si>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</si>
  <si>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</si>
  <si>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</si>
  <si>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</si>
  <si>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</si>
  <si>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</si>
  <si>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</si>
  <si>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</si>
  <si>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</si>
  <si>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</si>
  <si>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</si>
  <si>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</si>
  <si>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</si>
  <si>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</si>
  <si>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</si>
  <si>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</si>
  <si>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</si>
  <si>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</si>
  <si>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</si>
  <si>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</si>
  <si>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</si>
  <si>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</si>
  <si>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</si>
  <si>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</si>
  <si>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</si>
  <si>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</si>
  <si>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</si>
  <si>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</si>
  <si>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</si>
  <si>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</si>
  <si>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</si>
  <si>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</si>
  <si>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</si>
  <si>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</si>
  <si>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</si>
  <si>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</si>
  <si>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</si>
  <si>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</si>
  <si>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</si>
  <si>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</si>
  <si>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</si>
  <si>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</si>
  <si>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</si>
  <si>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</si>
  <si>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</si>
  <si>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</si>
  <si>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</si>
  <si>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</si>
  <si>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</si>
  <si>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</si>
  <si>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</si>
  <si>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</si>
  <si>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</si>
  <si>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</si>
  <si>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</si>
  <si>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</si>
  <si>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</si>
  <si>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</si>
  <si>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</si>
  <si>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</si>
  <si>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</si>
  <si>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</si>
  <si>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</si>
  <si>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</si>
  <si>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</si>
  <si>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</si>
  <si>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</si>
  <si>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</si>
  <si>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</si>
  <si>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</si>
  <si>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</si>
  <si>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</si>
  <si>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</si>
  <si>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</si>
  <si>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</si>
  <si>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</si>
  <si>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</si>
  <si>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</si>
  <si>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</si>
  <si>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</si>
  <si>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</si>
  <si>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</si>
  <si>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</si>
  <si>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</si>
  <si>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</si>
  <si>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</si>
  <si>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</si>
  <si>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</si>
  <si>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</si>
  <si>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</si>
  <si>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</si>
  <si>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</si>
  <si>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</si>
  <si>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</si>
  <si>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</si>
  <si>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</si>
  <si>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</si>
  <si>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</si>
  <si>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</si>
  <si>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</si>
  <si>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</si>
  <si>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</si>
  <si>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</si>
  <si>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</si>
  <si>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</si>
  <si>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</si>
  <si>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</si>
  <si>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</si>
  <si>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</si>
  <si>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</si>
  <si>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</si>
  <si>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</si>
  <si>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</si>
  <si>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</si>
  <si>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</si>
  <si>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</si>
  <si>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</si>
  <si>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</si>
  <si>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</si>
  <si>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</si>
  <si>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</si>
  <si>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</si>
  <si>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</si>
  <si>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</si>
  <si>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</si>
  <si>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</si>
  <si>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</si>
  <si>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</si>
  <si>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</si>
  <si>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</si>
  <si>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</si>
  <si>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</si>
  <si>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</si>
  <si>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</si>
  <si>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</si>
  <si>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</si>
  <si>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</si>
  <si>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</si>
  <si>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</si>
  <si>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</si>
  <si>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</si>
  <si>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</si>
  <si>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</si>
  <si>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</si>
  <si>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</si>
  <si>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</si>
  <si>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</si>
  <si>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</si>
  <si>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</si>
  <si>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</si>
  <si>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</si>
  <si>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</si>
  <si>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</si>
  <si>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</si>
  <si>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</si>
  <si>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</si>
  <si>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</si>
  <si>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</si>
  <si>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</si>
  <si>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</si>
  <si>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</si>
  <si>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</si>
  <si>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</si>
  <si>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</si>
  <si>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</si>
  <si>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</si>
  <si>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</si>
  <si>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</si>
  <si>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</si>
  <si>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</si>
  <si>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</si>
  <si>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</si>
  <si>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</si>
  <si>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</si>
  <si>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</si>
  <si>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</si>
  <si>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</si>
  <si>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</si>
  <si>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</si>
  <si>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</si>
  <si>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</si>
  <si>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</si>
  <si>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</si>
  <si>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</si>
  <si>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</si>
  <si>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</si>
  <si>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</si>
  <si>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</si>
  <si>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</si>
  <si>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</si>
  <si>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</si>
  <si>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</si>
  <si>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</si>
  <si>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</si>
  <si>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</si>
  <si>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</si>
  <si>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</si>
  <si>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</si>
  <si>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</si>
  <si>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</si>
  <si>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</si>
  <si>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</si>
  <si>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</si>
  <si>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</si>
  <si>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</si>
  <si>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</si>
  <si>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</si>
  <si>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</si>
  <si>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</si>
  <si>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</si>
  <si>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</si>
  <si>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</si>
  <si>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</si>
  <si>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</si>
  <si>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</si>
  <si>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</si>
  <si>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</si>
  <si>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</si>
  <si>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</si>
  <si>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</si>
  <si>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</si>
  <si>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</si>
  <si>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</si>
  <si>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</si>
  <si>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</si>
  <si>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</si>
  <si>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</si>
  <si>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</si>
  <si>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</si>
  <si>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</si>
  <si>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</si>
  <si>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</si>
  <si>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</si>
  <si>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</si>
  <si>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</si>
  <si>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</si>
  <si>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</si>
  <si>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</si>
  <si>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</si>
  <si>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</si>
  <si>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</si>
  <si>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</si>
  <si>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</si>
  <si>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</si>
  <si>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</si>
  <si>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</si>
  <si>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</si>
  <si>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</si>
  <si>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</si>
  <si>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</si>
  <si>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</si>
  <si>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</si>
  <si>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</si>
  <si>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</si>
  <si>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</si>
  <si>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</si>
  <si>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</si>
  <si>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</si>
  <si>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</si>
  <si>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</si>
  <si>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</si>
  <si>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</si>
  <si>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</si>
  <si>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</si>
  <si>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</si>
  <si>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</si>
  <si>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</si>
  <si>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</si>
  <si>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</si>
  <si>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</si>
  <si>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</si>
  <si>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</si>
  <si>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</si>
  <si>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</si>
  <si>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</si>
  <si>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</si>
  <si>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</si>
  <si>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</si>
  <si>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</si>
  <si>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</si>
  <si>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</si>
  <si>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</si>
  <si>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</si>
  <si>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</si>
  <si>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</si>
  <si>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</si>
  <si>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</si>
  <si>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</si>
  <si>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</si>
  <si>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</si>
  <si>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</si>
  <si>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</si>
  <si>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</si>
  <si>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</si>
  <si>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</si>
  <si>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</si>
  <si>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</si>
  <si>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</si>
  <si>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</si>
  <si>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</si>
  <si>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</si>
  <si>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</si>
  <si>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</si>
  <si>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</si>
  <si>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</si>
  <si>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</si>
  <si>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</si>
  <si>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</si>
  <si>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</si>
  <si>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</si>
  <si>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</si>
  <si>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</si>
  <si>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</si>
  <si>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</si>
  <si>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</si>
  <si>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</si>
  <si>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</si>
  <si>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</si>
  <si>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</si>
  <si>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</si>
  <si>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</si>
  <si>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</si>
  <si>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</si>
  <si>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</si>
  <si>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</si>
  <si>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</si>
  <si>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</si>
  <si>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</si>
  <si>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</si>
  <si>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</si>
  <si>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</si>
  <si>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</si>
  <si>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</si>
  <si>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</si>
  <si>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</si>
  <si>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</si>
  <si>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</si>
  <si>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</si>
  <si>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</si>
  <si>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</si>
  <si>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</si>
  <si>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</si>
  <si>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</si>
  <si>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</si>
  <si>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</si>
  <si>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</si>
  <si>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</si>
  <si>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</si>
  <si>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</si>
  <si>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</si>
  <si>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</si>
  <si>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</si>
  <si>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</si>
  <si>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</si>
  <si>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</si>
  <si>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</si>
  <si>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</si>
  <si>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</si>
  <si>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</si>
  <si>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</si>
  <si>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</si>
  <si>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</si>
  <si>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</si>
  <si>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</si>
  <si>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</si>
  <si>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</si>
  <si>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</si>
  <si>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</si>
  <si>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</si>
  <si>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</si>
  <si>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</si>
  <si>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</si>
  <si>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</si>
  <si>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</si>
  <si>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</si>
  <si>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</si>
  <si>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</si>
  <si>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</si>
  <si>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</si>
  <si>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</si>
  <si>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</si>
  <si>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</si>
  <si>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</si>
  <si>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</si>
  <si>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</si>
  <si>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</si>
  <si>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</si>
  <si>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</si>
  <si>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</si>
  <si>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</si>
  <si>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</si>
  <si>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</si>
  <si>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</si>
  <si>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</si>
  <si>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</si>
  <si>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</si>
  <si>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</si>
  <si>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</si>
  <si>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</si>
  <si>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</si>
  <si>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</si>
  <si>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</si>
  <si>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</si>
  <si>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</si>
  <si>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</si>
  <si>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</si>
  <si>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</si>
  <si>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</si>
  <si>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</si>
  <si>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</si>
  <si>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</si>
  <si>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</si>
  <si>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</si>
  <si>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</si>
  <si>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</si>
  <si>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</si>
  <si>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</si>
  <si>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</si>
  <si>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</si>
  <si>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</si>
  <si>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</si>
  <si>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</si>
  <si>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</si>
  <si>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</si>
  <si>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</si>
  <si>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</si>
  <si>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</si>
  <si>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</si>
  <si>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</si>
  <si>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</si>
  <si>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</si>
  <si>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</si>
  <si>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</si>
  <si>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</si>
  <si>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</si>
  <si>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</si>
  <si>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</si>
  <si>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</si>
  <si>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</si>
  <si>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</si>
  <si>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</si>
  <si>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</si>
  <si>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</si>
  <si>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</si>
  <si>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</si>
  <si>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</si>
  <si>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</si>
  <si>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</si>
  <si>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</si>
  <si>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</si>
  <si>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</si>
  <si>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</si>
  <si>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</si>
  <si>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</si>
  <si>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</si>
  <si>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</si>
  <si>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</si>
  <si>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</si>
  <si>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</si>
  <si>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</si>
  <si>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</si>
  <si>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</si>
  <si>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</si>
  <si>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</si>
  <si>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</si>
  <si>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</si>
  <si>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</si>
  <si>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</si>
  <si>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</si>
  <si>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</si>
  <si>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</si>
  <si>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</si>
  <si>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</si>
  <si>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</si>
  <si>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</si>
  <si>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</si>
  <si>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</si>
  <si>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</si>
  <si>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</si>
  <si>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</si>
  <si>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</si>
  <si>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</si>
  <si>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</si>
  <si>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</si>
  <si>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</si>
  <si>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</si>
  <si>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</si>
  <si>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</si>
  <si>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</si>
  <si>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</si>
  <si>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</si>
  <si>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</si>
  <si>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</si>
  <si>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</si>
  <si>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</si>
  <si>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</si>
  <si>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</si>
  <si>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</si>
  <si>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</si>
  <si>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</si>
  <si>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</si>
  <si>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</si>
  <si>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</si>
  <si>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</si>
  <si>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</si>
  <si>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</si>
  <si>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</si>
  <si>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</si>
  <si>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</si>
  <si>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</si>
  <si>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</si>
  <si>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</si>
  <si>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</si>
  <si>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</si>
  <si>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</si>
  <si>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</si>
  <si>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</si>
  <si>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</si>
  <si>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</si>
  <si>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</si>
  <si>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</si>
  <si>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</si>
  <si>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</si>
  <si>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</si>
  <si>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</si>
  <si>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</si>
  <si>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</si>
  <si>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</si>
  <si>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</si>
  <si>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</si>
  <si>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</si>
  <si>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</si>
  <si>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</si>
  <si>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</si>
  <si>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</si>
  <si>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</si>
  <si>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</si>
  <si>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</si>
  <si>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</si>
  <si>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</si>
  <si>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</si>
  <si>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</si>
  <si>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</si>
  <si>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</si>
  <si>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</si>
  <si>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</si>
  <si>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</si>
  <si>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</si>
  <si>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</si>
  <si>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</si>
  <si>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</si>
  <si>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</si>
  <si>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</si>
  <si>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</si>
  <si>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</si>
  <si>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</si>
  <si>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</si>
  <si>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</si>
  <si>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</si>
  <si>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</si>
  <si>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</si>
  <si>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</si>
  <si>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</si>
  <si>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</si>
  <si>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</si>
  <si>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</si>
  <si>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</si>
  <si>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</si>
  <si>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</si>
  <si>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</si>
  <si>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</si>
  <si>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</si>
  <si>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</si>
  <si>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</si>
  <si>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</si>
  <si>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</si>
  <si>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</si>
  <si>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</si>
  <si>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</si>
  <si>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</si>
  <si>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</si>
  <si>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</si>
  <si>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</si>
  <si>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</si>
  <si>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</si>
  <si>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</si>
  <si>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</si>
  <si>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</si>
  <si>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</si>
  <si>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</si>
  <si>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</si>
  <si>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</si>
  <si>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</si>
  <si>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</si>
  <si>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</si>
  <si>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</si>
  <si>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</si>
  <si>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</si>
  <si>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</si>
  <si>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</si>
  <si>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</si>
  <si>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</si>
  <si>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</si>
  <si>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</si>
  <si>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</si>
  <si>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</si>
  <si>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</si>
  <si>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</si>
  <si>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</si>
  <si>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</si>
  <si>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</si>
  <si>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</si>
  <si>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</si>
  <si>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</si>
  <si>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</si>
  <si>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</si>
  <si>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</si>
  <si>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</si>
  <si>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</si>
  <si>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</si>
  <si>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</si>
  <si>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</si>
  <si>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</si>
  <si>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</si>
  <si>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</si>
  <si>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</si>
  <si>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</si>
  <si>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</si>
  <si>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</si>
  <si>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</si>
  <si>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</si>
  <si>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</si>
  <si>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</si>
  <si>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</si>
  <si>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</si>
  <si>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</si>
  <si>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</si>
  <si>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</si>
  <si>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</si>
  <si>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</si>
  <si>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</si>
  <si>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</si>
  <si>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</si>
  <si>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</si>
  <si>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</si>
  <si>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</si>
  <si>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</si>
  <si>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</si>
  <si>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</si>
  <si>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</si>
  <si>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</si>
  <si>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</si>
  <si>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</si>
  <si>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</si>
  <si>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</si>
  <si>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</si>
  <si>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</si>
  <si>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</si>
  <si>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</si>
  <si>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</si>
  <si>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</si>
  <si>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</si>
  <si>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</si>
  <si>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</si>
  <si>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</si>
  <si>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</si>
  <si>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</si>
  <si>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</si>
  <si>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</si>
  <si>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</si>
  <si>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</si>
  <si>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</si>
  <si>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</si>
  <si>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</si>
  <si>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</si>
  <si>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</si>
  <si>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</si>
  <si>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</si>
  <si>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</si>
  <si>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</si>
  <si>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</si>
  <si>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</si>
  <si>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</si>
  <si>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</si>
  <si>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</si>
  <si>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</si>
  <si>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</si>
  <si>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</si>
  <si>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</si>
  <si>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</si>
  <si>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</si>
  <si>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</si>
  <si>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</si>
  <si>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</si>
  <si>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</si>
  <si>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</si>
  <si>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</si>
  <si>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</si>
  <si>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</si>
  <si>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</si>
  <si>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</si>
  <si>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</si>
  <si>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</si>
  <si>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</si>
  <si>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</si>
  <si>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</si>
  <si>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</si>
  <si>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</si>
  <si>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</si>
  <si>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</si>
  <si>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</si>
  <si>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</si>
  <si>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</si>
  <si>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</si>
  <si>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</si>
  <si>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</si>
  <si>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</si>
  <si>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</si>
  <si>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</si>
  <si>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</si>
  <si>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</si>
  <si>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</si>
  <si>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</si>
  <si>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</si>
  <si>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</si>
  <si>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</si>
  <si>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</si>
  <si>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</si>
  <si>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</si>
  <si>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</si>
  <si>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</si>
  <si>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</si>
  <si>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</si>
  <si>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</si>
  <si>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</si>
  <si>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</si>
  <si>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</si>
  <si>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</si>
  <si>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</si>
  <si>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</si>
  <si>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</si>
  <si>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</si>
  <si>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</si>
  <si>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</si>
  <si>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</si>
  <si>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</si>
  <si>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</si>
  <si>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</si>
  <si>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</si>
  <si>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</si>
  <si>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</si>
  <si>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</si>
  <si>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</si>
  <si>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</si>
  <si>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</si>
  <si>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</si>
  <si>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</si>
  <si>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</si>
  <si>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</si>
  <si>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</si>
  <si>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</si>
  <si>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</si>
  <si>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</si>
  <si>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</si>
  <si>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</si>
  <si>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</si>
  <si>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</si>
  <si>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</si>
  <si>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</si>
  <si>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</si>
  <si>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</si>
  <si>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</si>
  <si>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</si>
  <si>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</si>
  <si>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</si>
  <si>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</si>
  <si>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</si>
  <si>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</si>
  <si>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</si>
  <si>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</si>
  <si>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</si>
  <si>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</si>
  <si>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</si>
  <si>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</si>
  <si>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</si>
  <si>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</si>
  <si>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</si>
  <si>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</si>
  <si>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</si>
  <si>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</si>
  <si>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</si>
  <si>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</si>
  <si>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</si>
  <si>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</si>
  <si>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</si>
  <si>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</si>
  <si>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</si>
  <si>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</si>
  <si>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</si>
  <si>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</si>
  <si>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</si>
  <si>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</si>
  <si>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</si>
  <si>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</si>
  <si>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</si>
  <si>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</si>
  <si>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</si>
  <si>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</si>
  <si>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</si>
  <si>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</si>
  <si>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</si>
  <si>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</si>
  <si>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</si>
  <si>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</si>
  <si>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</si>
  <si>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</si>
  <si>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</si>
  <si>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</si>
  <si>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</si>
  <si>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</si>
  <si>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</si>
  <si>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</si>
  <si>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</si>
  <si>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</si>
  <si>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</si>
  <si>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</si>
  <si>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</si>
  <si>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</si>
  <si>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</si>
  <si>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</si>
  <si>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</si>
  <si>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</si>
  <si>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</si>
  <si>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</si>
  <si>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</si>
  <si>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</si>
  <si>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</si>
  <si>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</si>
  <si>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</si>
  <si>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</si>
  <si>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</si>
  <si>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</si>
  <si>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</si>
  <si>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</si>
  <si>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</si>
  <si>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</si>
  <si>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</si>
  <si>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</si>
  <si>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</si>
  <si>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</si>
  <si>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</si>
  <si>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</si>
  <si>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</si>
  <si>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</si>
  <si>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</si>
  <si>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</si>
  <si>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</si>
  <si>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</si>
  <si>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</si>
  <si>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</si>
  <si>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</si>
  <si>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</si>
  <si>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</si>
  <si>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</si>
  <si>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</si>
  <si>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</si>
  <si>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</si>
  <si>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</si>
  <si>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</si>
  <si>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</si>
  <si>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</si>
  <si>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</si>
  <si>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</si>
  <si>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</si>
  <si>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</si>
  <si>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</si>
  <si>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</si>
  <si>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</si>
  <si>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</si>
  <si>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</si>
  <si>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</si>
  <si>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</si>
  <si>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</si>
  <si>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</si>
  <si>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</si>
  <si>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</si>
  <si>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</si>
  <si>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</si>
  <si>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</si>
  <si>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</si>
  <si>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</si>
  <si>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</si>
  <si>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</si>
  <si>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</si>
  <si>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</si>
  <si>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</si>
  <si>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</si>
  <si>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</si>
  <si>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</si>
  <si>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</si>
  <si>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</si>
  <si>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</si>
  <si>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</si>
  <si>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</si>
  <si>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</si>
  <si>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</si>
  <si>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</si>
  <si>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</si>
  <si>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</si>
  <si>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</si>
  <si>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</si>
  <si>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</si>
  <si>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</si>
  <si>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</si>
  <si>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</si>
  <si>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</si>
  <si>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</si>
  <si>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</si>
  <si>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</si>
  <si>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</si>
  <si>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</si>
  <si>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</si>
  <si>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</si>
  <si>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</si>
  <si>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</si>
  <si>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</si>
  <si>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</si>
  <si>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</si>
  <si>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</si>
  <si>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</si>
  <si>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</si>
  <si>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</si>
  <si>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</si>
  <si>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</si>
  <si>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</si>
  <si>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</si>
  <si>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</si>
  <si>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</si>
  <si>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</si>
  <si>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</si>
  <si>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</si>
  <si>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</si>
  <si>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</si>
  <si>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</si>
  <si>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</si>
  <si>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</si>
  <si>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</si>
  <si>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</si>
  <si>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</si>
  <si>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</si>
  <si>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</si>
  <si>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</si>
  <si>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</si>
  <si>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</si>
  <si>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</si>
  <si>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</si>
  <si>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</si>
  <si>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</si>
  <si>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</si>
  <si>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</si>
  <si>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</si>
  <si>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</si>
  <si>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</si>
  <si>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</si>
  <si>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</si>
  <si>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</si>
  <si>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</si>
  <si>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</si>
  <si>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</si>
  <si>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</si>
  <si>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</si>
  <si>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</si>
  <si>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</si>
  <si>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</si>
  <si>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</si>
  <si>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</si>
  <si>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</si>
  <si>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</si>
  <si>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</si>
  <si>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</si>
  <si>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</si>
  <si>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</si>
  <si>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</si>
  <si>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</si>
  <si>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</si>
  <si>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</si>
  <si>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</si>
  <si>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</si>
  <si>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</si>
  <si>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</si>
  <si>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</si>
  <si>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</si>
  <si>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</si>
  <si>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</si>
  <si>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</si>
  <si>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</si>
  <si>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</si>
  <si>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</si>
  <si>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</si>
  <si>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</si>
  <si>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</si>
  <si>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</si>
  <si>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</si>
  <si>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</si>
  <si>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</si>
  <si>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</si>
  <si>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</si>
  <si>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</si>
  <si>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</si>
  <si>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</si>
  <si>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</si>
  <si>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</si>
  <si>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</si>
  <si>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</si>
  <si>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</si>
  <si>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</si>
  <si>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</si>
  <si>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</si>
  <si>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</si>
  <si>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</si>
  <si>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</si>
  <si>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</si>
  <si>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</si>
  <si>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</si>
  <si>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</si>
  <si>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</si>
  <si>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</si>
  <si>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</si>
  <si>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</si>
  <si>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</si>
  <si>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</si>
  <si>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</si>
  <si>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</si>
  <si>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</si>
  <si>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</si>
  <si>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</si>
  <si>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</si>
  <si>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</si>
  <si>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</si>
  <si>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</si>
  <si>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</si>
  <si>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</si>
  <si>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</si>
  <si>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</si>
  <si>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</si>
  <si>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</si>
  <si>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</si>
  <si>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</si>
  <si>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</si>
  <si>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</si>
  <si>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</si>
  <si>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</si>
  <si>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</si>
  <si>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</si>
  <si>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</si>
  <si>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</si>
  <si>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</si>
  <si>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</si>
  <si>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</si>
  <si>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</si>
  <si>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</si>
  <si>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</si>
  <si>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</si>
  <si>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</si>
  <si>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</si>
  <si>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</si>
  <si>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</si>
  <si>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</si>
  <si>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</si>
  <si>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</si>
  <si>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</si>
  <si>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</si>
  <si>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</si>
  <si>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</si>
  <si>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</si>
  <si>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</si>
  <si>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</si>
  <si>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</si>
  <si>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</si>
  <si>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</si>
  <si>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</si>
  <si>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</si>
  <si>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</si>
  <si>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</si>
  <si>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</si>
  <si>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</si>
  <si>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</si>
  <si>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</si>
  <si>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</si>
  <si>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</si>
  <si>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</si>
  <si>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</si>
  <si>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</si>
  <si>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</si>
  <si>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</si>
  <si>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</si>
  <si>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</si>
  <si>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</si>
  <si>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</si>
  <si>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</si>
  <si>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</si>
  <si>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</si>
  <si>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</si>
  <si>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</si>
  <si>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</si>
  <si>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</si>
  <si>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</si>
  <si>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</si>
  <si>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</si>
  <si>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</si>
  <si>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</si>
  <si>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</si>
  <si>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</si>
  <si>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</si>
  <si>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</si>
  <si>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</si>
  <si>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</si>
  <si>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</si>
  <si>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</si>
  <si>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</si>
  <si>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</si>
  <si>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</si>
  <si>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</si>
  <si>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</si>
  <si>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</si>
  <si>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</si>
  <si>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</si>
  <si>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</si>
  <si>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</si>
  <si>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</si>
  <si>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</si>
  <si>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</si>
  <si>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</si>
  <si>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</si>
  <si>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</si>
  <si>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</si>
  <si>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</si>
  <si>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</si>
  <si>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</si>
  <si>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</si>
  <si>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</si>
  <si>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</si>
  <si>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</si>
  <si>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</si>
  <si>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</si>
  <si>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</si>
  <si>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</si>
  <si>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</si>
  <si>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</si>
  <si>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</si>
  <si>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</si>
  <si>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</si>
  <si>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</si>
  <si>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</si>
  <si>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</si>
  <si>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</si>
  <si>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</si>
  <si>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</si>
  <si>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</si>
  <si>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</si>
  <si>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</si>
  <si>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</si>
  <si>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</si>
  <si>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</si>
  <si>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</si>
  <si>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</si>
  <si>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</si>
  <si>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</si>
  <si>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</si>
  <si>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</si>
  <si>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</si>
  <si>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</si>
  <si>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</si>
  <si>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</si>
  <si>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</si>
  <si>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</si>
  <si>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</si>
  <si>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</si>
  <si>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</si>
  <si>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</si>
  <si>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</si>
  <si>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</si>
  <si>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</si>
  <si>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</si>
  <si>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</si>
  <si>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</si>
  <si>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</si>
  <si>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</si>
  <si>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</si>
  <si>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</si>
  <si>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</si>
  <si>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</si>
  <si>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</si>
  <si>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</si>
  <si>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</si>
  <si>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</si>
  <si>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</si>
  <si>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</si>
  <si>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</si>
  <si>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</si>
  <si>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</si>
  <si>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</si>
  <si>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</si>
  <si>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</si>
  <si>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</si>
  <si>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</si>
  <si>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</si>
  <si>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</si>
  <si>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</si>
  <si>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</si>
  <si>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</si>
  <si>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</si>
  <si>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</si>
  <si>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</si>
  <si>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</si>
  <si>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</si>
  <si>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</si>
  <si>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</si>
  <si>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</si>
  <si>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</si>
  <si>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</si>
  <si>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</si>
  <si>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</si>
  <si>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</si>
  <si>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</si>
  <si>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</si>
  <si>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</si>
  <si>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</si>
  <si>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</si>
  <si>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</si>
  <si>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</si>
  <si>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</si>
  <si>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</si>
  <si>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</si>
  <si>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</si>
  <si>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</si>
  <si>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</si>
  <si>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</si>
  <si>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</si>
  <si>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</si>
  <si>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</si>
  <si>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</si>
  <si>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</si>
  <si>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</si>
  <si>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</si>
  <si>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</si>
  <si>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</si>
  <si>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</si>
  <si>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</si>
  <si>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</si>
  <si>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</si>
  <si>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</si>
  <si>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</si>
  <si>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</si>
  <si>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</si>
  <si>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</si>
  <si>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</si>
  <si>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</si>
  <si>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</si>
  <si>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</si>
  <si>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</si>
  <si>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</si>
  <si>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</si>
  <si>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</si>
  <si>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</si>
  <si>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</si>
  <si>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</si>
  <si>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</si>
  <si>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</si>
  <si>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</si>
  <si>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</si>
  <si>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</si>
  <si>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</si>
  <si>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</si>
  <si>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</si>
  <si>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</si>
  <si>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</si>
  <si>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</si>
  <si>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</si>
  <si>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</si>
  <si>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</si>
  <si>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</si>
  <si>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</si>
  <si>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</si>
  <si>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</si>
  <si>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</si>
  <si>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</si>
  <si>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</si>
  <si>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</si>
  <si>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</si>
  <si>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</si>
  <si>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</si>
  <si>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</si>
  <si>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</si>
  <si>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</si>
  <si>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</si>
  <si>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</si>
  <si>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</si>
  <si>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</si>
  <si>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</si>
  <si>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</si>
  <si>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</si>
  <si>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</si>
  <si>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</si>
  <si>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</si>
  <si>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</si>
  <si>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</si>
  <si>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</si>
  <si>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</si>
  <si>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</si>
  <si>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</si>
  <si>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</si>
  <si>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</si>
  <si>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</si>
  <si>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</si>
  <si>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</si>
  <si>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</si>
  <si>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</si>
  <si>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</si>
  <si>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</si>
  <si>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</si>
  <si>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</si>
  <si>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</si>
  <si>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</si>
  <si>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</si>
  <si>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</si>
  <si>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</si>
  <si>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</si>
  <si>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</si>
  <si>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</si>
  <si>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</si>
  <si>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</si>
  <si>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</si>
  <si>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</si>
  <si>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</si>
  <si>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</si>
  <si>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</si>
  <si>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</si>
  <si>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</si>
  <si>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</si>
  <si>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</si>
  <si>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</si>
  <si>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</si>
  <si>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</si>
  <si>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</si>
  <si>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</si>
  <si>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</si>
  <si>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</si>
  <si>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</si>
  <si>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</si>
  <si>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</si>
  <si>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</si>
  <si>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</si>
  <si>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</si>
  <si>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</si>
  <si>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</si>
  <si>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</si>
  <si>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</si>
  <si>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</si>
  <si>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</si>
  <si>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</si>
  <si>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</si>
  <si>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</si>
  <si>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</si>
  <si>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</si>
  <si>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</si>
  <si>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</si>
  <si>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</si>
  <si>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</si>
  <si>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</si>
  <si>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</si>
  <si>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</si>
  <si>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</si>
  <si>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</si>
  <si>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</si>
  <si>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</si>
  <si>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</si>
  <si>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</si>
  <si>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</si>
  <si>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</si>
  <si>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</si>
  <si>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</si>
  <si>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</si>
  <si>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</si>
  <si>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</si>
  <si>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</si>
  <si>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</si>
  <si>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</si>
  <si>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</si>
  <si>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</si>
  <si>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</si>
  <si>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</si>
  <si>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</si>
  <si>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</si>
  <si>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</si>
  <si>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</si>
  <si>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</si>
  <si>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</si>
  <si>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</si>
  <si>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</si>
  <si>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</si>
  <si>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</si>
  <si>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</si>
  <si>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</si>
  <si>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</si>
  <si>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</si>
  <si>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</si>
  <si>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</si>
  <si>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</si>
  <si>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</si>
  <si>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</si>
  <si>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</si>
  <si>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</si>
  <si>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</si>
  <si>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</si>
  <si>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</si>
  <si>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</si>
  <si>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</si>
  <si>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</si>
  <si>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</si>
  <si>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</si>
  <si>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</si>
  <si>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</si>
  <si>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</si>
  <si>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</si>
  <si>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</si>
  <si>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</si>
  <si>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</si>
  <si>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</si>
  <si>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</si>
  <si>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</si>
  <si>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</si>
  <si>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</si>
  <si>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</si>
  <si>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</si>
  <si>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</si>
  <si>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</si>
  <si>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</si>
  <si>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</si>
  <si>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</si>
  <si>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</si>
  <si>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</si>
  <si>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</si>
  <si>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</si>
  <si>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</si>
  <si>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</si>
  <si>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</si>
  <si>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</si>
  <si>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</si>
  <si>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</si>
  <si>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</si>
  <si>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</si>
  <si>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</si>
  <si>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</si>
  <si>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</si>
  <si>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</si>
  <si>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</si>
  <si>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</si>
  <si>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</si>
  <si>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</si>
  <si>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</si>
  <si>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</si>
  <si>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</si>
  <si>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</si>
  <si>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</si>
  <si>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</si>
  <si>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</si>
  <si>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</si>
  <si>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</si>
  <si>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</si>
  <si>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</si>
  <si>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</si>
  <si>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</si>
  <si>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</si>
  <si>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</si>
  <si>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</si>
  <si>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</si>
  <si>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</si>
  <si>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</si>
  <si>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</si>
  <si>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</si>
  <si>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</si>
  <si>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</si>
  <si>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</si>
  <si>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</si>
  <si>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</si>
  <si>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</si>
  <si>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</si>
  <si>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</si>
  <si>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</si>
  <si>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</si>
  <si>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</si>
  <si>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</si>
  <si>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</si>
  <si>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</si>
  <si>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</si>
  <si>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</si>
  <si>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</si>
  <si>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</si>
  <si>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</si>
  <si>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</si>
  <si>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</si>
  <si>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</si>
  <si>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</si>
  <si>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</si>
  <si>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</si>
  <si>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</si>
  <si>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</si>
  <si>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</si>
  <si>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</si>
  <si>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</si>
  <si>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</si>
  <si>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</si>
  <si>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</si>
  <si>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</si>
  <si>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</si>
  <si>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</si>
  <si>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</si>
  <si>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</si>
  <si>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</si>
  <si>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</si>
  <si>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</si>
  <si>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</si>
  <si>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</si>
  <si>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</si>
  <si>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</si>
  <si>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</si>
  <si>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</si>
  <si>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</si>
  <si>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</si>
  <si>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</si>
  <si>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</si>
  <si>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</si>
  <si>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</si>
  <si>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</si>
  <si>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</si>
  <si>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</si>
  <si>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</si>
  <si>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</si>
  <si>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</si>
  <si>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</si>
  <si>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</si>
  <si>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</si>
  <si>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</si>
  <si>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</si>
  <si>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</si>
  <si>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</si>
  <si>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</si>
  <si>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</si>
  <si>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</si>
  <si>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</si>
  <si>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</si>
  <si>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</si>
  <si>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</si>
  <si>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</si>
  <si>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</si>
  <si>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</si>
  <si>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</si>
  <si>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</si>
  <si>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</si>
  <si>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</si>
  <si>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</si>
  <si>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</si>
  <si>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</si>
  <si>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</si>
  <si>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</si>
  <si>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</si>
  <si>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</si>
  <si>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</si>
  <si>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</si>
  <si>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</si>
  <si>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</si>
  <si>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</si>
  <si>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</si>
  <si>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</si>
  <si>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</si>
  <si>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</si>
  <si>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</si>
  <si>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</si>
  <si>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</si>
  <si>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</si>
  <si>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</si>
  <si>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</si>
  <si>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</si>
  <si>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</si>
  <si>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</si>
  <si>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</si>
  <si>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</si>
  <si>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</si>
  <si>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</si>
  <si>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</si>
  <si>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</si>
  <si>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</si>
  <si>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</si>
  <si>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</si>
  <si>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</si>
  <si>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</si>
  <si>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</si>
  <si>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</si>
  <si>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</si>
  <si>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</si>
  <si>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</si>
  <si>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</si>
  <si>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</si>
  <si>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</si>
  <si>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</si>
  <si>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</si>
  <si>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</si>
  <si>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</si>
  <si>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</si>
  <si>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</si>
  <si>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</si>
  <si>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</si>
  <si>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</si>
  <si>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</si>
  <si>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</si>
  <si>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</si>
  <si>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</si>
  <si>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</si>
  <si>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</si>
  <si>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</si>
  <si>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</si>
  <si>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</si>
  <si>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</si>
  <si>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</si>
  <si>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</si>
  <si>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</si>
  <si>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</si>
  <si>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</si>
  <si>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</si>
  <si>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</si>
  <si>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</si>
  <si>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</si>
  <si>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</si>
  <si>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</si>
  <si>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</si>
  <si>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</si>
  <si>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</si>
  <si>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</si>
  <si>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</si>
  <si>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</si>
  <si>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</si>
  <si>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</si>
  <si>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</si>
  <si>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</si>
  <si>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</si>
  <si>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</si>
  <si>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</si>
  <si>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</si>
  <si>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</si>
  <si>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</si>
  <si>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</si>
  <si>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</si>
  <si>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</si>
  <si>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</si>
  <si>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</si>
  <si>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</si>
  <si>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</si>
  <si>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</si>
  <si>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</si>
  <si>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</si>
  <si>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</si>
  <si>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</si>
  <si>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</si>
  <si>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</si>
  <si>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</si>
  <si>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</si>
  <si>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</si>
  <si>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</si>
  <si>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</si>
  <si>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</si>
  <si>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</si>
  <si>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</si>
  <si>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</si>
  <si>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</si>
  <si>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</si>
  <si>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</si>
  <si>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</si>
  <si>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</si>
  <si>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</si>
  <si>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</si>
  <si>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</si>
  <si>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</si>
  <si>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</si>
  <si>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</si>
  <si>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</si>
  <si>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</si>
  <si>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</si>
  <si>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</si>
  <si>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</si>
  <si>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</si>
  <si>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</si>
  <si>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</si>
  <si>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</si>
  <si>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</si>
  <si>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</si>
  <si>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</si>
  <si>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</si>
  <si>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</si>
  <si>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</si>
  <si>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</si>
  <si>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</si>
  <si>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</si>
  <si>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</si>
  <si>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</si>
  <si>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</si>
  <si>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</si>
  <si>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</si>
  <si>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</si>
  <si>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</si>
  <si>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</si>
  <si>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</si>
  <si>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</si>
  <si>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</si>
  <si>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</si>
  <si>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</si>
  <si>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</si>
  <si>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</si>
  <si>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</si>
  <si>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</si>
  <si>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</si>
  <si>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</si>
  <si>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</si>
  <si>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</si>
  <si>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</si>
  <si>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</si>
  <si>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</si>
  <si>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</si>
  <si>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</si>
  <si>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</si>
  <si>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</si>
  <si>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</si>
  <si>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</si>
  <si>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</si>
  <si>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</si>
  <si>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</si>
  <si>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</si>
  <si>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</si>
  <si>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</si>
  <si>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</si>
  <si>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</si>
  <si>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</si>
  <si>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</si>
  <si>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</si>
  <si>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</si>
  <si>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</si>
  <si>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</si>
  <si>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</si>
  <si>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</si>
  <si>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</si>
  <si>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</si>
  <si>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</si>
  <si>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</si>
  <si>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</si>
  <si>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</si>
  <si>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</si>
  <si>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</si>
  <si>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</si>
  <si>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</si>
  <si>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</si>
  <si>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</si>
  <si>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</si>
  <si>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</si>
  <si>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</si>
  <si>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</si>
  <si>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</si>
  <si>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</si>
  <si>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</si>
  <si>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</si>
  <si>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</si>
  <si>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</si>
  <si>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</si>
  <si>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</si>
  <si>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</si>
  <si>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</si>
  <si>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</si>
  <si>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</si>
  <si>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</si>
  <si>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</si>
  <si>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</si>
  <si>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</si>
  <si>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</si>
  <si>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</si>
  <si>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</si>
  <si>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</si>
  <si>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</si>
  <si>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</si>
  <si>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</si>
  <si>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</si>
  <si>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</si>
  <si>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</si>
  <si>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</si>
  <si>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</si>
  <si>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</si>
  <si>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</si>
  <si>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</si>
  <si>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</si>
  <si>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</si>
  <si>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</si>
  <si>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</si>
  <si>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</si>
  <si>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</si>
  <si>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</si>
  <si>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</si>
  <si>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</si>
  <si>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</si>
  <si>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</si>
  <si>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</si>
  <si>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</si>
  <si>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</si>
  <si>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</si>
  <si>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</si>
  <si>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</si>
  <si>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</si>
  <si>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</si>
  <si>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</si>
  <si>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</si>
  <si>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</si>
  <si>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</si>
  <si>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</si>
  <si>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</si>
  <si>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</si>
  <si>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</si>
  <si>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</si>
  <si>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</si>
  <si>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</si>
  <si>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</si>
  <si>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</si>
  <si>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</si>
  <si>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</si>
  <si>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</si>
  <si>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</si>
  <si>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</si>
  <si>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</si>
  <si>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</si>
  <si>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</si>
  <si>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</si>
  <si>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</si>
  <si>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</si>
  <si>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</si>
  <si>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</si>
  <si>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</si>
  <si>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</si>
  <si>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</si>
  <si>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</si>
  <si>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</si>
  <si>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</si>
  <si>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</si>
  <si>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</si>
  <si>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</si>
  <si>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</si>
  <si>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</si>
  <si>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</si>
  <si>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</si>
  <si>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</si>
  <si>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</si>
  <si>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</si>
  <si>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</si>
  <si>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</si>
  <si>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</si>
  <si>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</si>
  <si>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</si>
  <si>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</si>
  <si>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</si>
  <si>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</si>
  <si>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</si>
  <si>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</si>
  <si>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</si>
  <si>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</si>
  <si>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</si>
  <si>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</si>
  <si>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</si>
  <si>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</si>
  <si>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</si>
  <si>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</si>
  <si>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</si>
  <si>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</si>
  <si>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</si>
  <si>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</si>
  <si>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</si>
  <si>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</si>
  <si>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</si>
  <si>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</si>
  <si>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</si>
  <si>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</si>
  <si>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</si>
  <si>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</si>
  <si>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</si>
  <si>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</si>
  <si>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</si>
  <si>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</si>
  <si>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</si>
  <si>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</si>
  <si>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</si>
  <si>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</si>
  <si>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</si>
  <si>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</si>
  <si>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</si>
  <si>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</si>
  <si>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</si>
  <si>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</si>
  <si>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</si>
  <si>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</si>
  <si>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</si>
  <si>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</si>
  <si>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</si>
  <si>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</si>
  <si>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</si>
  <si>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</si>
  <si>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</si>
  <si>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</si>
  <si>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</si>
  <si>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</si>
  <si>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</si>
  <si>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</si>
  <si>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</si>
  <si>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</si>
  <si>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</si>
  <si>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</si>
  <si>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</si>
  <si>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</si>
  <si>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</si>
  <si>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</si>
  <si>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</si>
  <si>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</si>
  <si>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</si>
  <si>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</si>
  <si>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</si>
  <si>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</si>
  <si>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</si>
  <si>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</si>
  <si>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</si>
  <si>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</si>
  <si>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</si>
  <si>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</si>
  <si>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</si>
  <si>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</si>
  <si>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</si>
  <si>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</si>
  <si>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</si>
  <si>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</si>
  <si>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</si>
  <si>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</si>
  <si>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</si>
  <si>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</si>
  <si>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</si>
  <si>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</si>
  <si>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</si>
  <si>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</si>
  <si>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</si>
  <si>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</si>
  <si>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</si>
  <si>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</si>
  <si>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</si>
  <si>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</si>
  <si>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</si>
  <si>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</si>
  <si>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</si>
  <si>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</si>
  <si>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</si>
  <si>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</si>
  <si>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</si>
  <si>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</si>
  <si>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</si>
  <si>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</si>
  <si>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</si>
  <si>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</si>
  <si>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</si>
  <si>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</si>
  <si>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</si>
  <si>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</si>
  <si>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</si>
  <si>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</si>
  <si>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</si>
  <si>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</si>
  <si>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</si>
  <si>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</si>
  <si>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</si>
  <si>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</si>
  <si>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</si>
  <si>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</si>
  <si>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</si>
  <si>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</si>
  <si>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</si>
  <si>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</si>
  <si>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</si>
  <si>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</si>
  <si>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</si>
  <si>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</si>
  <si>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</si>
  <si>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</si>
  <si>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</si>
  <si>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</si>
  <si>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</si>
  <si>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</si>
  <si>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</si>
  <si>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</si>
  <si>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</si>
  <si>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</si>
  <si>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</si>
  <si>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</si>
  <si>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</si>
  <si>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</si>
  <si>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</si>
  <si>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</si>
  <si>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</si>
  <si>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</si>
  <si>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</si>
  <si>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</si>
  <si>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</si>
  <si>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</si>
  <si>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</si>
  <si>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</si>
  <si>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</si>
  <si>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</si>
  <si>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</si>
  <si>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</si>
  <si>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</si>
  <si>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</si>
  <si>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</si>
  <si>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</si>
  <si>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</si>
  <si>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</si>
  <si>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</si>
  <si>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</si>
  <si>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</si>
  <si>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</si>
  <si>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</si>
  <si>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</si>
  <si>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</si>
  <si>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</si>
  <si>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</si>
  <si>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</si>
  <si>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</si>
  <si>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</si>
  <si>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</si>
  <si>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</si>
  <si>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</si>
  <si>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</si>
  <si>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</si>
  <si>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</si>
  <si>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</si>
  <si>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</si>
  <si>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</si>
  <si>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</si>
  <si>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</si>
  <si>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</si>
  <si>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</si>
  <si>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</si>
  <si>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</si>
  <si>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</si>
  <si>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</si>
  <si>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</si>
  <si>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</si>
  <si>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</si>
  <si>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</si>
  <si>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</si>
  <si>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</si>
  <si>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</si>
  <si>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</si>
  <si>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</si>
  <si>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</si>
  <si>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</si>
  <si>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</si>
  <si>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</si>
  <si>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</si>
  <si>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</si>
  <si>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</si>
  <si>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</si>
  <si>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</si>
  <si>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</si>
  <si>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</si>
  <si>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</si>
  <si>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</si>
  <si>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</si>
  <si>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</si>
  <si>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</si>
  <si>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</si>
  <si>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</si>
  <si>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</si>
  <si>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</si>
  <si>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</si>
  <si>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</si>
  <si>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</si>
  <si>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</si>
  <si>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</si>
  <si>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</si>
  <si>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</si>
  <si>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</si>
  <si>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</si>
  <si>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</si>
  <si>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</si>
  <si>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</si>
  <si>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</si>
  <si>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</si>
  <si>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</si>
  <si>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</si>
  <si>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</si>
  <si>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</si>
  <si>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</si>
  <si>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</si>
  <si>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</si>
  <si>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</si>
  <si>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</si>
  <si>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</si>
  <si>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</si>
  <si>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</si>
  <si>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</si>
  <si>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</si>
  <si>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</si>
  <si>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</si>
  <si>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</si>
  <si>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</si>
  <si>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</si>
  <si>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</si>
  <si>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</si>
  <si>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</si>
  <si>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</si>
  <si>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</si>
  <si>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</si>
  <si>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</si>
  <si>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</si>
  <si>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</si>
  <si>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</si>
  <si>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</si>
  <si>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</si>
  <si>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</si>
  <si>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</si>
  <si>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</si>
  <si>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</si>
  <si>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</si>
  <si>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</si>
  <si>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</si>
  <si>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</si>
  <si>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</si>
  <si>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</si>
  <si>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</si>
  <si>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</si>
  <si>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</si>
  <si>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</si>
  <si>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</si>
  <si>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</si>
  <si>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</si>
  <si>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</si>
  <si>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</si>
  <si>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</si>
  <si>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</si>
  <si>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</si>
  <si>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</si>
  <si>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</si>
  <si>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</si>
  <si>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</si>
  <si>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</si>
  <si>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</si>
  <si>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</si>
  <si>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</si>
  <si>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</si>
  <si>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</si>
  <si>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</si>
  <si>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</si>
  <si>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</si>
  <si>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</si>
  <si>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</si>
  <si>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</si>
  <si>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</si>
  <si>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</si>
  <si>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</si>
  <si>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</si>
  <si>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</si>
  <si>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</si>
  <si>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</si>
  <si>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</si>
  <si>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</si>
  <si>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</si>
  <si>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</si>
  <si>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</si>
  <si>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</si>
  <si>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</si>
  <si>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</si>
  <si>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</si>
  <si>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</si>
  <si>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</si>
  <si>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</si>
  <si>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</si>
  <si>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</si>
  <si>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</si>
  <si>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</si>
  <si>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</si>
  <si>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</si>
  <si>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</si>
  <si>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</si>
  <si>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</si>
  <si>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</si>
  <si>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</si>
  <si>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</si>
  <si>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</si>
  <si>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</si>
  <si>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</si>
  <si>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</si>
  <si>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</si>
  <si>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</si>
  <si>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</si>
  <si>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</si>
  <si>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</si>
  <si>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</si>
  <si>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</si>
  <si>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</si>
  <si>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</si>
  <si>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</si>
  <si>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</si>
  <si>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</si>
  <si>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</si>
  <si>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</si>
  <si>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</si>
  <si>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</si>
  <si>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</si>
  <si>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</si>
  <si>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</si>
  <si>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</si>
  <si>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</si>
  <si>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</si>
  <si>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</si>
  <si>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</si>
  <si>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</si>
  <si>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</si>
  <si>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</si>
  <si>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</si>
  <si>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</si>
  <si>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</si>
  <si>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</si>
  <si>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</si>
  <si>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</si>
  <si>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</si>
  <si>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</si>
  <si>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</si>
  <si>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</si>
  <si>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</si>
  <si>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</si>
  <si>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</si>
  <si>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</si>
  <si>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</si>
  <si>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</si>
  <si>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</si>
  <si>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</si>
  <si>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</si>
  <si>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</si>
  <si>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</si>
  <si>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</si>
  <si>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</si>
  <si>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</si>
  <si>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</si>
  <si>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</si>
  <si>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</si>
  <si>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</si>
  <si>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</si>
  <si>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</si>
  <si>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</si>
  <si>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</si>
  <si>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</si>
  <si>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</si>
  <si>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</si>
  <si>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</si>
  <si>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</si>
  <si>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</si>
  <si>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</si>
  <si>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</si>
  <si>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</si>
  <si>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</si>
  <si>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</si>
  <si>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</si>
  <si>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</si>
  <si>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</si>
  <si>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</si>
  <si>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</si>
  <si>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</si>
  <si>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</si>
  <si>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</si>
  <si>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</si>
  <si>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</si>
  <si>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</si>
  <si>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</si>
  <si>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</si>
  <si>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</si>
  <si>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</si>
  <si>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</si>
  <si>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</si>
  <si>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</si>
  <si>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</si>
  <si>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</si>
  <si>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</si>
  <si>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</si>
  <si>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</si>
  <si>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</si>
  <si>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</si>
  <si>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</si>
  <si>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</si>
  <si>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</si>
  <si>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</si>
  <si>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</si>
  <si>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</si>
  <si>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</si>
  <si>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</si>
  <si>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</si>
  <si>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</si>
  <si>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</si>
  <si>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</si>
  <si>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</si>
  <si>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</si>
  <si>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</si>
  <si>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</si>
  <si>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</si>
  <si>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</si>
  <si>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</si>
  <si>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</si>
  <si>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</si>
  <si>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</si>
  <si>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</si>
  <si>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</si>
  <si>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</si>
  <si>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</si>
  <si>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</si>
  <si>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</si>
  <si>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</si>
  <si>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</si>
  <si>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</si>
  <si>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</si>
  <si>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</si>
  <si>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</si>
  <si>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</si>
  <si>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</si>
  <si>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</si>
  <si>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</si>
  <si>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</si>
  <si>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</si>
  <si>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</si>
  <si>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</si>
  <si>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</si>
  <si>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</si>
  <si>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</si>
  <si>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</si>
  <si>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</si>
  <si>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</si>
  <si>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</si>
  <si>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</si>
  <si>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</si>
  <si>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</si>
  <si>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</si>
  <si>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</si>
  <si>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</si>
  <si>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</si>
  <si>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</si>
  <si>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</si>
  <si>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</si>
  <si>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</si>
  <si>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</si>
  <si>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</si>
  <si>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</si>
  <si>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</si>
  <si>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</si>
  <si>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</si>
  <si>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</si>
  <si>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</si>
  <si>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</si>
  <si>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</si>
  <si>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</si>
  <si>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</si>
  <si>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</si>
  <si>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</si>
  <si>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</si>
  <si>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</si>
  <si>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</si>
  <si>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</si>
  <si>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</si>
  <si>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</si>
  <si>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</si>
  <si>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</si>
  <si>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</si>
  <si>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</si>
  <si>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</si>
  <si>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</si>
  <si>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</si>
  <si>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</si>
  <si>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</si>
  <si>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</si>
  <si>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</si>
  <si>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</si>
  <si>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</si>
  <si>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</si>
  <si>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</si>
  <si>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</si>
  <si>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</si>
  <si>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</si>
  <si>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</si>
  <si>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</si>
  <si>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</si>
  <si>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</si>
  <si>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</si>
  <si>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</si>
  <si>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</si>
  <si>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</si>
  <si>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</si>
  <si>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</si>
  <si>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</si>
  <si>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</si>
  <si>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</si>
  <si>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</si>
  <si>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</si>
  <si>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</si>
  <si>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</si>
  <si>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</si>
  <si>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</si>
  <si>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</si>
  <si>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</si>
  <si>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</si>
  <si>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</si>
  <si>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</si>
  <si>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</si>
  <si>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</si>
  <si>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</si>
  <si>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</si>
  <si>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</si>
  <si>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</si>
  <si>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</si>
  <si>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</si>
  <si>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</si>
  <si>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</si>
  <si>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</si>
  <si>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</si>
  <si>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</si>
  <si>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</si>
  <si>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</si>
  <si>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</si>
  <si>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</si>
  <si>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</si>
  <si>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</si>
  <si>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</si>
  <si>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</si>
  <si>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</si>
  <si>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</si>
  <si>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</si>
  <si>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</si>
  <si>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</si>
  <si>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</si>
  <si>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</si>
  <si>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</si>
  <si>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</si>
  <si>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</si>
  <si>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</si>
  <si>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</si>
  <si>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</si>
  <si>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</si>
  <si>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</si>
  <si>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</si>
  <si>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</si>
  <si>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</si>
  <si>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</si>
  <si>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</si>
  <si>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</si>
  <si>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</si>
  <si>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</si>
  <si>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</si>
  <si>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</si>
  <si>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</si>
  <si>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</si>
  <si>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</si>
  <si>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</si>
  <si>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</si>
  <si>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</si>
  <si>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</si>
  <si>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</si>
  <si>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</si>
  <si>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</si>
  <si>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</si>
  <si>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</si>
  <si>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</si>
  <si>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</si>
  <si>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</si>
  <si>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</si>
  <si>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</si>
  <si>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</si>
  <si>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</si>
  <si>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</si>
  <si>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</si>
  <si>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</si>
  <si>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</si>
  <si>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</si>
  <si>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</si>
  <si>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</si>
  <si>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</si>
  <si>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</si>
  <si>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</si>
  <si>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</si>
  <si>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</si>
  <si>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</si>
  <si>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</si>
  <si>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</si>
  <si>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</si>
  <si>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</si>
  <si>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</si>
  <si>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</si>
  <si>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</si>
  <si>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</si>
  <si>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</si>
  <si>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</si>
  <si>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</si>
  <si>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</si>
  <si>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</si>
  <si>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</si>
  <si>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</si>
  <si>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</si>
  <si>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</si>
  <si>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</si>
  <si>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</si>
  <si>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</si>
  <si>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</si>
  <si>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</si>
  <si>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</si>
  <si>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</si>
  <si>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</si>
  <si>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</si>
  <si>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</si>
  <si>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</si>
  <si>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</si>
  <si>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</si>
  <si>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</si>
  <si>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</si>
  <si>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</si>
  <si>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</si>
  <si>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</si>
  <si>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</si>
  <si>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</si>
  <si>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</si>
  <si>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</si>
  <si>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</si>
  <si>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</si>
  <si>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</si>
  <si>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</si>
  <si>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</si>
  <si>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</si>
  <si>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</si>
  <si>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</si>
  <si>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</si>
  <si>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</si>
  <si>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</si>
  <si>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</si>
  <si>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</si>
  <si>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</si>
  <si>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</si>
  <si>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</si>
  <si>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</si>
  <si>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</si>
  <si>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</si>
  <si>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</si>
  <si>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</si>
  <si>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</si>
  <si>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</si>
  <si>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</si>
  <si>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</si>
  <si>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</si>
  <si>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</si>
  <si>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</si>
  <si>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</si>
  <si>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</si>
  <si>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</si>
  <si>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</si>
  <si>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</si>
  <si>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</si>
  <si>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</si>
  <si>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</si>
  <si>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</si>
  <si>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</si>
  <si>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</si>
  <si>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</si>
  <si>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</si>
  <si>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</si>
  <si>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</si>
  <si>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</si>
  <si>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</si>
  <si>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</si>
  <si>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</si>
  <si>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</si>
  <si>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</si>
  <si>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</si>
  <si>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</si>
  <si>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</si>
  <si>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</si>
  <si>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</si>
  <si>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</si>
  <si>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</si>
  <si>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</si>
  <si>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</si>
  <si>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</si>
  <si>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</si>
  <si>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</si>
  <si>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</si>
  <si>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</si>
  <si>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</si>
  <si>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</si>
  <si>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</si>
  <si>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</si>
  <si>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</si>
  <si>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</si>
  <si>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</si>
  <si>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</si>
  <si>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</si>
  <si>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</si>
  <si>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</si>
  <si>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</si>
  <si>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</si>
  <si>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</si>
  <si>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</si>
  <si>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</si>
  <si>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</si>
  <si>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</si>
  <si>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</si>
  <si>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</si>
  <si>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</si>
  <si>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</si>
  <si>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</si>
  <si>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</si>
  <si>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</si>
  <si>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</si>
  <si>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</si>
  <si>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</si>
  <si>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</si>
  <si>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</si>
  <si>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</si>
  <si>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</si>
  <si>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</si>
  <si>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</si>
  <si>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</si>
  <si>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</si>
  <si>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</si>
  <si>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</si>
  <si>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</si>
  <si>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</si>
  <si>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</si>
  <si>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</si>
  <si>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</si>
  <si>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</si>
  <si>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</si>
  <si>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</si>
  <si>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</si>
  <si>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</si>
  <si>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</si>
  <si>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</si>
  <si>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</si>
  <si>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</si>
  <si>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</si>
  <si>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</si>
  <si>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</si>
  <si>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</si>
  <si>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</si>
  <si>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</si>
  <si>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</si>
  <si>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</si>
  <si>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</si>
  <si>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</si>
  <si>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</si>
  <si>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</si>
  <si>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</si>
  <si>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</si>
  <si>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</si>
  <si>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</si>
  <si>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</si>
  <si>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</si>
  <si>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</si>
  <si>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</si>
  <si>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</si>
  <si>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</si>
  <si>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</si>
  <si>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</si>
  <si>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</si>
  <si>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</si>
  <si>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</si>
  <si>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</si>
  <si>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</si>
  <si>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</si>
  <si>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</si>
  <si>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</si>
  <si>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</si>
  <si>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</si>
  <si>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</si>
  <si>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</si>
  <si>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</si>
  <si>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</si>
  <si>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</si>
  <si>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</si>
  <si>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</si>
  <si>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</si>
  <si>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</si>
  <si>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</si>
  <si>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</si>
  <si>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</si>
  <si>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</si>
  <si>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</si>
  <si>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</si>
  <si>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</si>
  <si>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</si>
  <si>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</si>
  <si>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</si>
  <si>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</si>
  <si>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</si>
  <si>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</si>
  <si>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</si>
  <si>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</si>
  <si>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</si>
  <si>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</si>
  <si>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</si>
  <si>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</si>
  <si>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</si>
  <si>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</si>
  <si>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</si>
  <si>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</si>
  <si>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</si>
  <si>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</si>
  <si>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</si>
  <si>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</si>
  <si>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</si>
  <si>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</si>
  <si>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</si>
  <si>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</si>
  <si>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</si>
  <si>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</si>
  <si>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</si>
  <si>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</si>
  <si>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</si>
  <si>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</si>
  <si>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</si>
  <si>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</si>
  <si>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</si>
  <si>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</si>
  <si>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</si>
  <si>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</si>
  <si>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</si>
  <si>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</si>
  <si>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</si>
  <si>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</si>
  <si>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</si>
  <si>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</si>
  <si>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</si>
  <si>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</si>
  <si>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</si>
  <si>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</si>
  <si>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</si>
  <si>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</si>
  <si>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</si>
  <si>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</si>
  <si>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</si>
  <si>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</si>
  <si>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</si>
  <si>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</si>
  <si>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</si>
  <si>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</si>
  <si>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</si>
  <si>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</si>
  <si>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</si>
  <si>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</si>
  <si>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</si>
  <si>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</si>
  <si>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</si>
  <si>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</si>
  <si>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</si>
  <si>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</si>
  <si>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</si>
  <si>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</si>
  <si>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</si>
  <si>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</si>
  <si>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</si>
  <si>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</si>
  <si>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</si>
  <si>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</si>
  <si>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</si>
  <si>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</si>
  <si>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</si>
  <si>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</si>
  <si>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</si>
  <si>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</si>
  <si>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</si>
  <si>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</si>
  <si>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</si>
  <si>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</si>
  <si>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</si>
  <si>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</si>
  <si>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</si>
  <si>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</si>
  <si>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</si>
  <si>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</si>
  <si>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</si>
  <si>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</si>
  <si>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</si>
  <si>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</si>
  <si>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</si>
  <si>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</si>
  <si>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</si>
  <si>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</si>
  <si>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</si>
  <si>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</si>
  <si>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</si>
  <si>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</si>
  <si>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</si>
  <si>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</si>
  <si>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</si>
  <si>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</si>
  <si>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</si>
  <si>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</si>
  <si>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</si>
  <si>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</si>
  <si>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</si>
  <si>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</si>
  <si>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</si>
  <si>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</si>
  <si>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</si>
  <si>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</si>
  <si>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</si>
  <si>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</si>
  <si>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</si>
  <si>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</si>
  <si>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</si>
  <si>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</si>
  <si>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</si>
  <si>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</si>
  <si>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</si>
  <si>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</si>
  <si>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</si>
  <si>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</si>
  <si>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</si>
  <si>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</si>
  <si>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</si>
  <si>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</si>
  <si>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</si>
  <si>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</si>
  <si>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</si>
  <si>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</si>
  <si>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</si>
  <si>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</si>
  <si>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</si>
  <si>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</si>
  <si>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</si>
  <si>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</si>
  <si>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</si>
  <si>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</si>
  <si>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</si>
  <si>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</si>
  <si>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</si>
  <si>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</si>
  <si>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</si>
  <si>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</si>
  <si>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</si>
  <si>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</si>
  <si>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</si>
  <si>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</si>
  <si>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</si>
  <si>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</si>
  <si>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</si>
  <si>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</si>
  <si>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</si>
  <si>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</si>
  <si>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</si>
  <si>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</si>
  <si>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</si>
  <si>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</si>
  <si>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</si>
  <si>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</si>
  <si>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</si>
  <si>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</si>
  <si>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</si>
  <si>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</si>
  <si>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</si>
  <si>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</si>
  <si>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</si>
  <si>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</si>
  <si>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</si>
  <si>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</si>
  <si>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</si>
  <si>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</si>
  <si>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</si>
  <si>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</si>
  <si>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</si>
  <si>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</si>
  <si>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</si>
  <si>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</si>
  <si>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</si>
  <si>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</si>
  <si>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</si>
  <si>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</si>
  <si>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</si>
  <si>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</si>
  <si>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</si>
  <si>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</si>
  <si>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</si>
  <si>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</si>
  <si>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</si>
  <si>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</si>
  <si>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</si>
  <si>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</si>
  <si>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</si>
  <si>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</si>
  <si>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</si>
  <si>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</si>
  <si>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</si>
  <si>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</si>
  <si>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</si>
  <si>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</si>
  <si>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</si>
  <si>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</si>
  <si>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</si>
  <si>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</si>
  <si>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</si>
  <si>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</si>
  <si>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</si>
  <si>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</si>
  <si>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</si>
  <si>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</si>
  <si>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</si>
  <si>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</si>
  <si>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</si>
  <si>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</si>
  <si>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</si>
  <si>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</si>
  <si>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</si>
  <si>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</si>
  <si>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</si>
  <si>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</si>
  <si>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</si>
  <si>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</si>
  <si>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</si>
  <si>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</si>
  <si>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</si>
  <si>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</si>
  <si>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</si>
  <si>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</si>
  <si>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</si>
  <si>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</si>
  <si>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</si>
  <si>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</si>
  <si>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</si>
  <si>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</si>
  <si>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</si>
  <si>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</si>
  <si>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</si>
  <si>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</si>
  <si>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</si>
  <si>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</si>
  <si>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</si>
  <si>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</si>
  <si>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</si>
  <si>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</si>
  <si>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</si>
  <si>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</si>
  <si>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</si>
  <si>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</si>
  <si>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</si>
  <si>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</si>
  <si>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</si>
  <si>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</si>
  <si>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</si>
  <si>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</si>
  <si>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</si>
  <si>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</si>
  <si>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</si>
  <si>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</si>
  <si>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</si>
  <si>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</si>
  <si>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</si>
  <si>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</si>
  <si>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</si>
  <si>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</si>
  <si>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</si>
  <si>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</si>
  <si>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</si>
  <si>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</si>
  <si>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</si>
  <si>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</si>
  <si>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</si>
  <si>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</si>
  <si>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</si>
  <si>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</si>
  <si>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</si>
  <si>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</si>
  <si>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</si>
  <si>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</si>
  <si>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</si>
  <si>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</si>
  <si>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</si>
  <si>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</si>
  <si>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</si>
  <si>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</si>
  <si>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</si>
  <si>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</si>
  <si>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</si>
  <si>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</si>
  <si>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</si>
  <si>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</si>
  <si>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</si>
  <si>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</si>
  <si>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</si>
  <si>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</si>
  <si>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</si>
  <si>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</si>
  <si>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</si>
  <si>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</si>
  <si>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</si>
  <si>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</si>
  <si>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</si>
  <si>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</si>
  <si>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</si>
  <si>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</si>
  <si>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</si>
  <si>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</si>
  <si>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</si>
  <si>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</si>
  <si>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</si>
  <si>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</si>
  <si>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</si>
  <si>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</si>
  <si>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</si>
  <si>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</si>
  <si>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</si>
  <si>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</si>
  <si>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</si>
  <si>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</si>
  <si>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</si>
  <si>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</si>
  <si>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</si>
  <si>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</si>
  <si>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</si>
  <si>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</si>
  <si>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</si>
  <si>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</si>
  <si>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</si>
  <si>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</si>
  <si>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</si>
  <si>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</si>
  <si>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</si>
  <si>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</si>
  <si>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</si>
  <si>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</si>
  <si>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</si>
  <si>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</si>
  <si>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</si>
  <si>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</si>
  <si>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</si>
  <si>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</si>
  <si>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</si>
  <si>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</si>
  <si>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</si>
  <si>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</si>
  <si>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</si>
  <si>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</si>
  <si>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</si>
  <si>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</si>
  <si>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</si>
  <si>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</si>
  <si>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</si>
  <si>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</si>
  <si>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</si>
  <si>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</si>
  <si>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</si>
  <si>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</si>
  <si>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</si>
  <si>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</si>
  <si>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</si>
  <si>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</si>
  <si>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</si>
  <si>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</si>
  <si>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</si>
  <si>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</si>
  <si>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</si>
  <si>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</si>
  <si>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</si>
  <si>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</si>
  <si>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</si>
  <si>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</si>
  <si>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</si>
  <si>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</si>
  <si>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</si>
  <si>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</si>
  <si>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</si>
  <si>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</si>
  <si>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</si>
  <si>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</si>
  <si>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</si>
  <si>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</si>
  <si>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</si>
  <si>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</si>
  <si>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</si>
  <si>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</si>
  <si>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</si>
  <si>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</si>
  <si>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</si>
  <si>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</si>
  <si>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</si>
  <si>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</si>
  <si>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</si>
  <si>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</si>
  <si>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</si>
  <si>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</si>
  <si>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</si>
  <si>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</si>
  <si>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</si>
  <si>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</si>
  <si>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</si>
  <si>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</si>
  <si>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</si>
  <si>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</si>
  <si>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</si>
  <si>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</si>
  <si>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</si>
  <si>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</si>
  <si>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</si>
  <si>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</si>
  <si>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</si>
  <si>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</si>
  <si>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</si>
  <si>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</si>
  <si>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</si>
  <si>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</si>
  <si>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</si>
  <si>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</si>
  <si>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</si>
  <si>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</si>
  <si>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</si>
  <si>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</si>
  <si>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</si>
  <si>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</si>
  <si>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</si>
  <si>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</si>
  <si>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</si>
  <si>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</si>
  <si>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</si>
  <si>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</si>
  <si>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</si>
  <si>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</si>
  <si>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</si>
  <si>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</si>
  <si>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</si>
  <si>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</si>
  <si>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</si>
  <si>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</si>
  <si>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</si>
  <si>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</si>
  <si>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</si>
  <si>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</si>
  <si>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</si>
  <si>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</si>
  <si>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</si>
  <si>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</si>
  <si>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</si>
  <si>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</si>
  <si>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</si>
  <si>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</si>
  <si>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</si>
  <si>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</si>
  <si>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</si>
  <si>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</si>
  <si>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</si>
  <si>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</si>
  <si>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</si>
  <si>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</si>
  <si>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</si>
  <si>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</si>
  <si>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</si>
  <si>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</si>
  <si>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</si>
  <si>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</si>
  <si>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</si>
  <si>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</si>
  <si>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</si>
  <si>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</si>
  <si>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</si>
  <si>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</si>
  <si>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</si>
  <si>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</si>
  <si>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</si>
  <si>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</si>
  <si>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</si>
  <si>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</si>
  <si>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</si>
  <si>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</si>
  <si>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</si>
  <si>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</si>
  <si>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</si>
  <si>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</si>
  <si>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</si>
  <si>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</si>
  <si>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</si>
  <si>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</si>
  <si>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</si>
  <si>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</si>
  <si>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</si>
  <si>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</si>
  <si>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</si>
  <si>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</si>
  <si>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</si>
  <si>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</si>
  <si>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</si>
  <si>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</si>
  <si>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</si>
  <si>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</si>
  <si>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</si>
  <si>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</si>
  <si>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</si>
  <si>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</si>
  <si>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</si>
  <si>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</si>
  <si>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</si>
  <si>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</si>
  <si>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</si>
  <si>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</si>
  <si>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</si>
  <si>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</si>
  <si>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</si>
  <si>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</si>
  <si>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</si>
  <si>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</si>
  <si>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</si>
  <si>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</si>
  <si>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</si>
  <si>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</si>
  <si>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</si>
  <si>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</si>
  <si>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</si>
  <si>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</si>
  <si>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</si>
  <si>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</si>
  <si>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</si>
  <si>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</si>
  <si>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</si>
  <si>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</si>
  <si>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</si>
  <si>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</si>
  <si>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</si>
  <si>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</si>
  <si>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</si>
  <si>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</si>
  <si>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</si>
  <si>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</si>
  <si>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</si>
  <si>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</si>
  <si>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</si>
  <si>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</si>
  <si>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</si>
  <si>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</si>
  <si>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</si>
  <si>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</si>
  <si>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</si>
  <si>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</si>
  <si>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</si>
  <si>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</si>
  <si>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</si>
  <si>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</si>
  <si>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</si>
  <si>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</si>
  <si>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</si>
  <si>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</si>
  <si>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</si>
  <si>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</si>
  <si>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</si>
  <si>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</si>
  <si>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</si>
  <si>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</si>
  <si>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</si>
  <si>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</si>
  <si>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</si>
  <si>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</si>
  <si>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</si>
  <si>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</si>
  <si>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</si>
  <si>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</si>
  <si>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</si>
  <si>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</si>
  <si>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</si>
  <si>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</si>
  <si>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</si>
  <si>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</si>
  <si>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</si>
  <si>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</si>
  <si>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</si>
  <si>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</si>
  <si>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</si>
  <si>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</si>
  <si>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</si>
  <si>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</si>
  <si>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</si>
  <si>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</si>
  <si>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</si>
  <si>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</si>
  <si>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</si>
  <si>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</si>
  <si>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</si>
  <si>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</si>
  <si>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</si>
  <si>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</si>
  <si>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</si>
  <si>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</si>
  <si>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</si>
  <si>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</si>
  <si>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</si>
  <si>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</si>
  <si>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</si>
  <si>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</si>
  <si>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</si>
  <si>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</si>
  <si>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</si>
  <si>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</si>
  <si>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</si>
  <si>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</si>
  <si>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</si>
  <si>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</si>
  <si>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</si>
  <si>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</si>
  <si>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</si>
  <si>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</si>
  <si>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</si>
  <si>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</si>
  <si>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</si>
  <si>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</si>
  <si>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</si>
  <si>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</si>
  <si>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</si>
  <si>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</si>
  <si>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</si>
  <si>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</si>
  <si>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</si>
  <si>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</si>
  <si>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</si>
  <si>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</si>
  <si>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</si>
  <si>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</si>
  <si>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</si>
  <si>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</si>
  <si>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</si>
  <si>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</si>
  <si>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</si>
  <si>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</si>
  <si>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</si>
  <si>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</si>
  <si>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</si>
  <si>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</si>
  <si>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</si>
  <si>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</si>
  <si>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</si>
  <si>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</si>
  <si>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</si>
  <si>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</si>
  <si>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</si>
  <si>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</si>
  <si>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</si>
  <si>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</si>
  <si>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</si>
  <si>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</si>
  <si>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</si>
  <si>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</si>
  <si>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</si>
  <si>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</si>
  <si>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</si>
  <si>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</si>
  <si>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</si>
  <si>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</si>
  <si>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</si>
  <si>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</si>
  <si>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</si>
  <si>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</si>
  <si>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</si>
  <si>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</si>
  <si>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</si>
  <si>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</si>
  <si>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</si>
  <si>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</si>
  <si>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</si>
  <si>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</si>
  <si>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</si>
  <si>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</si>
  <si>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</si>
  <si>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</si>
  <si>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</si>
  <si>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</si>
  <si>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</si>
  <si>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</si>
  <si>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</si>
  <si>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</si>
  <si>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</si>
  <si>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</si>
  <si>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</si>
  <si>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</si>
  <si>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</si>
  <si>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</si>
  <si>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</si>
  <si>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</si>
  <si>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</si>
  <si>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</si>
  <si>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</si>
  <si>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</si>
  <si>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</si>
  <si>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</si>
  <si>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</si>
  <si>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</si>
  <si>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</si>
  <si>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</si>
  <si>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</si>
  <si>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</si>
  <si>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</si>
  <si>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</si>
  <si>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</si>
  <si>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</si>
  <si>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</si>
  <si>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</si>
  <si>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</si>
  <si>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</si>
  <si>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</si>
  <si>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</si>
  <si>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</si>
  <si>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</si>
  <si>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</si>
  <si>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</si>
  <si>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</si>
  <si>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</si>
  <si>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</si>
  <si>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</si>
  <si>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</si>
  <si>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</si>
  <si>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</si>
  <si>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</si>
  <si>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</si>
  <si>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</si>
  <si>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</si>
  <si>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</si>
  <si>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</si>
  <si>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</si>
  <si>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</si>
  <si>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</si>
  <si>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</si>
  <si>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</si>
  <si>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</si>
  <si>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</si>
  <si>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</si>
  <si>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</si>
  <si>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</si>
  <si>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</si>
  <si>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</si>
  <si>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</si>
  <si>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</si>
  <si>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</si>
  <si>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</si>
  <si>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</si>
  <si>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</si>
  <si>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</si>
  <si>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</si>
  <si>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</si>
  <si>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</si>
  <si>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</si>
  <si>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</si>
  <si>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</si>
  <si>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</si>
  <si>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</si>
  <si>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</si>
  <si>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</si>
  <si>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</si>
  <si>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</si>
  <si>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</si>
  <si>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</si>
  <si>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</si>
  <si>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</si>
  <si>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</si>
  <si>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</si>
  <si>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</si>
  <si>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</si>
  <si>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</si>
  <si>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</si>
  <si>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</si>
  <si>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</si>
  <si>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</si>
  <si>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</si>
  <si>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</si>
  <si>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</si>
  <si>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</si>
  <si>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</si>
  <si>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</si>
  <si>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</si>
  <si>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</si>
  <si>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</si>
  <si>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</si>
  <si>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</si>
  <si>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</si>
  <si>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</si>
  <si>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</si>
  <si>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</si>
  <si>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</si>
  <si>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</si>
  <si>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</si>
  <si>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</si>
  <si>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</si>
  <si>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</si>
  <si>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</si>
  <si>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</si>
  <si>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</si>
  <si>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</si>
  <si>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</si>
  <si>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</si>
  <si>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</si>
  <si>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</si>
  <si>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</si>
  <si>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</si>
  <si>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</si>
  <si>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</si>
  <si>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</si>
  <si>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</si>
  <si>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</si>
  <si>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</si>
  <si>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</si>
  <si>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</si>
  <si>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</si>
  <si>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</si>
  <si>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</si>
  <si>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</si>
  <si>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</si>
  <si>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</si>
  <si>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</si>
  <si>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</si>
  <si>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</si>
  <si>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</si>
  <si>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</si>
  <si>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</si>
  <si>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</si>
  <si>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</si>
  <si>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</si>
  <si>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</si>
  <si>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</si>
  <si>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</si>
  <si>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</si>
  <si>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</si>
  <si>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</si>
  <si>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</si>
  <si>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</si>
  <si>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</si>
  <si>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</si>
  <si>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</si>
  <si>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</si>
  <si>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</si>
  <si>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</si>
  <si>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</si>
  <si>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</si>
  <si>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</si>
  <si>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</si>
  <si>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</si>
  <si>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</si>
  <si>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</si>
  <si>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</si>
  <si>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</si>
  <si>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</si>
  <si>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</si>
  <si>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</si>
  <si>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</si>
  <si>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</si>
  <si>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</si>
  <si>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</si>
  <si>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</si>
  <si>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</si>
  <si>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</si>
  <si>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</si>
  <si>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</si>
  <si>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</si>
  <si>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</si>
  <si>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</si>
  <si>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</si>
  <si>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</si>
  <si>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</si>
  <si>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</si>
  <si>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</si>
  <si>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</si>
  <si>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</si>
  <si>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</si>
  <si>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</si>
  <si>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</si>
  <si>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</si>
  <si>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</si>
  <si>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</si>
  <si>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</si>
  <si>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</si>
  <si>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</si>
  <si>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</si>
  <si>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</si>
  <si>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</si>
  <si>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</si>
  <si>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</si>
  <si>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</si>
  <si>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</si>
  <si>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</si>
  <si>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</si>
  <si>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</si>
  <si>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</si>
  <si>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</si>
  <si>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</si>
  <si>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</si>
  <si>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</si>
  <si>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</si>
  <si>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</si>
  <si>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</si>
  <si>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</si>
  <si>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</si>
  <si>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</si>
  <si>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</si>
  <si>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</si>
  <si>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</si>
  <si>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</si>
  <si>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</si>
  <si>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</si>
  <si>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</si>
  <si>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</si>
  <si>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</si>
  <si>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</si>
  <si>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</si>
  <si>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</si>
  <si>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</si>
  <si>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</si>
  <si>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</si>
  <si>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</si>
  <si>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</si>
  <si>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</si>
  <si>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</si>
  <si>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</si>
  <si>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</si>
  <si>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</si>
  <si>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</si>
  <si>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</si>
  <si>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</si>
  <si>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</si>
  <si>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</si>
  <si>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</si>
  <si>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</si>
  <si>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</si>
  <si>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</si>
  <si>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</si>
  <si>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</si>
  <si>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</si>
  <si>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</si>
  <si>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</si>
  <si>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</si>
  <si>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</si>
  <si>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</si>
  <si>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</si>
  <si>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</si>
  <si>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</si>
  <si>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</si>
  <si>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</si>
  <si>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</si>
  <si>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</si>
  <si>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</si>
  <si>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</si>
  <si>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</si>
  <si>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</si>
  <si>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</si>
  <si>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</si>
  <si>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</si>
  <si>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</si>
  <si>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</si>
  <si>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</si>
  <si>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</si>
  <si>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</si>
  <si>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</si>
  <si>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</si>
  <si>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</si>
  <si>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</si>
  <si>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</si>
  <si>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</si>
  <si>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</si>
  <si>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</si>
  <si>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</si>
  <si>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</si>
  <si>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</si>
  <si>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</si>
  <si>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</si>
  <si>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</si>
  <si>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</si>
  <si>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</si>
  <si>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</si>
  <si>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</si>
  <si>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</si>
  <si>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</si>
  <si>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</si>
  <si>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</si>
  <si>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</si>
  <si>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</si>
  <si>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</si>
  <si>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</si>
  <si>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</si>
  <si>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</si>
  <si>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</si>
  <si>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</si>
  <si>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</si>
  <si>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</si>
  <si>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</si>
  <si>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</si>
  <si>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</si>
  <si>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</si>
  <si>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</si>
  <si>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</si>
  <si>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</si>
  <si>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</si>
  <si>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</si>
  <si>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</si>
  <si>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</si>
  <si>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</si>
  <si>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</si>
  <si>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</si>
  <si>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</si>
  <si>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</si>
  <si>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</si>
  <si>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</si>
  <si>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</si>
  <si>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</si>
  <si>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</si>
  <si>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</si>
  <si>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</si>
  <si>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</si>
  <si>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</si>
  <si>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</si>
  <si>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</si>
  <si>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</si>
  <si>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</si>
  <si>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</si>
  <si>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</si>
  <si>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</si>
  <si>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</si>
  <si>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</si>
  <si>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</si>
  <si>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</si>
  <si>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</si>
  <si>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</si>
  <si>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</si>
  <si>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</si>
  <si>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</si>
  <si>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</si>
  <si>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</si>
  <si>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</si>
  <si>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</si>
  <si>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</si>
  <si>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</si>
  <si>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</si>
  <si>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</si>
  <si>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</si>
  <si>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</si>
  <si>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</si>
  <si>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</si>
  <si>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</si>
  <si>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</si>
  <si>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</si>
  <si>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</si>
  <si>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</si>
  <si>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</si>
  <si>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</si>
  <si>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</si>
  <si>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</si>
  <si>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</si>
  <si>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</si>
  <si>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</si>
  <si>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</si>
  <si>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</si>
  <si>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</si>
  <si>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</si>
  <si>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</si>
  <si>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</si>
  <si>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</si>
  <si>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</si>
  <si>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</si>
  <si>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</si>
  <si>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</si>
  <si>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</si>
  <si>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</si>
  <si>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</si>
  <si>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</si>
  <si>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</si>
  <si>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</si>
  <si>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</si>
  <si>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</si>
  <si>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</si>
  <si>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</si>
  <si>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</si>
  <si>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</si>
  <si>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</si>
  <si>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</si>
  <si>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</si>
  <si>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</si>
  <si>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</si>
  <si>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</si>
  <si>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</si>
  <si>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</si>
  <si>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</si>
  <si>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</si>
  <si>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</si>
  <si>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</si>
  <si>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</si>
  <si>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</si>
  <si>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</si>
  <si>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</si>
  <si>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</si>
  <si>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</si>
  <si>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</si>
  <si>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</si>
  <si>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</si>
  <si>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</si>
  <si>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</si>
  <si>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</si>
  <si>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</si>
  <si>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</si>
  <si>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</si>
  <si>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</si>
  <si>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</si>
  <si>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</si>
  <si>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</si>
  <si>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</si>
  <si>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</si>
  <si>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</si>
  <si>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</si>
  <si>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</si>
  <si>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</si>
  <si>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</si>
  <si>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</si>
  <si>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</si>
  <si>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</si>
  <si>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</si>
  <si>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</si>
  <si>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</si>
  <si>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</si>
  <si>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</si>
  <si>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</si>
  <si>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</si>
  <si>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</si>
  <si>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</si>
  <si>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</si>
  <si>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</si>
  <si>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</si>
  <si>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</si>
  <si>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</si>
  <si>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</si>
  <si>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</si>
  <si>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</si>
  <si>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</si>
  <si>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</si>
  <si>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</si>
  <si>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</si>
  <si>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</si>
  <si>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</si>
  <si>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</si>
  <si>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</si>
  <si>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</si>
  <si>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</si>
  <si>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</si>
  <si>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</si>
  <si>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</si>
  <si>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</si>
  <si>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</si>
  <si>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</si>
  <si>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</si>
  <si>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</si>
  <si>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</si>
  <si>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</si>
  <si>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</si>
  <si>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</si>
  <si>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</si>
  <si>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</si>
  <si>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</si>
  <si>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</si>
  <si>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</si>
  <si>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</si>
  <si>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</si>
  <si>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</si>
  <si>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</si>
  <si>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</si>
  <si>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</si>
  <si>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</si>
  <si>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</si>
  <si>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</si>
  <si>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</si>
  <si>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</si>
  <si>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</si>
  <si>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</si>
  <si>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</si>
  <si>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</si>
  <si>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</si>
  <si>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</si>
  <si>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</si>
  <si>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</si>
  <si>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</si>
  <si>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</si>
  <si>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</si>
  <si>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</si>
  <si>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</si>
  <si>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</si>
  <si>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</si>
  <si>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</si>
  <si>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</si>
  <si>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</si>
  <si>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</si>
  <si>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</si>
  <si>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</si>
  <si>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</si>
  <si>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</si>
  <si>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</si>
  <si>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</si>
  <si>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</si>
  <si>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</si>
  <si>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</si>
  <si>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</si>
  <si>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</si>
  <si>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</si>
  <si>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</si>
  <si>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</si>
  <si>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</si>
  <si>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</si>
  <si>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</si>
  <si>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</si>
  <si>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</si>
  <si>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</si>
  <si>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</si>
  <si>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</si>
  <si>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</si>
  <si>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</si>
  <si>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</si>
  <si>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</si>
  <si>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</si>
  <si>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</si>
  <si>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</si>
  <si>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</si>
  <si>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</si>
  <si>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</si>
  <si>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</si>
  <si>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</si>
  <si>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</si>
  <si>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</si>
  <si>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</si>
  <si>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</si>
  <si>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</si>
  <si>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</si>
  <si>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</si>
  <si>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</si>
  <si>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</si>
  <si>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</si>
  <si>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</si>
  <si>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</si>
  <si>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</si>
  <si>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</si>
  <si>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</si>
  <si>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</si>
  <si>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</si>
  <si>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</si>
  <si>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</si>
  <si>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</si>
  <si>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</si>
  <si>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</si>
  <si>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</si>
  <si>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</si>
  <si>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</si>
  <si>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</si>
  <si>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</si>
  <si>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</si>
  <si>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</si>
  <si>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</si>
  <si>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</si>
  <si>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</si>
  <si>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</si>
  <si>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</si>
  <si>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</si>
  <si>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</si>
  <si>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</si>
  <si>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</si>
  <si>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</si>
  <si>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</si>
  <si>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</si>
  <si>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</si>
  <si>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</si>
  <si>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</si>
  <si>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</si>
  <si>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</si>
  <si>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</si>
  <si>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</si>
  <si>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</si>
  <si>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</si>
  <si>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</si>
  <si>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</si>
  <si>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</si>
  <si>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</si>
  <si>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</si>
  <si>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</si>
  <si>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</si>
  <si>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</si>
  <si>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</si>
  <si>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</si>
  <si>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</si>
  <si>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</si>
  <si>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</si>
  <si>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</si>
  <si>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</si>
  <si>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</si>
  <si>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</si>
  <si>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</si>
  <si>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</si>
  <si>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</si>
  <si>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</si>
  <si>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</si>
  <si>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</si>
  <si>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</si>
  <si>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</si>
  <si>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</si>
  <si>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</si>
  <si>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</si>
  <si>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</si>
  <si>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</si>
  <si>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</si>
  <si>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</si>
  <si>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</si>
  <si>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</si>
  <si>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</si>
  <si>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</si>
  <si>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</si>
  <si>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</si>
  <si>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</si>
  <si>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</si>
  <si>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</si>
  <si>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</si>
  <si>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</si>
  <si>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</si>
  <si>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</si>
  <si>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</si>
  <si>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</si>
  <si>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</si>
  <si>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</si>
  <si>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</si>
  <si>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</si>
  <si>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</si>
  <si>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</si>
  <si>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</si>
  <si>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</si>
  <si>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</si>
  <si>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</si>
  <si>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</si>
  <si>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</si>
  <si>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</si>
  <si>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</si>
  <si>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</si>
  <si>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</si>
  <si>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</si>
  <si>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</si>
  <si>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</si>
  <si>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</si>
  <si>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</si>
  <si>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</si>
  <si>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</si>
  <si>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</si>
  <si>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</si>
  <si>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</si>
  <si>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</si>
  <si>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</si>
  <si>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</si>
  <si>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</si>
  <si>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</si>
  <si>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</si>
  <si>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</si>
  <si>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</si>
  <si>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</si>
  <si>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</si>
  <si>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</si>
  <si>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</si>
  <si>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</si>
  <si>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</si>
  <si>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</si>
  <si>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</si>
  <si>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</si>
  <si>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</si>
  <si>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</si>
  <si>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</si>
  <si>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</si>
  <si>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</si>
  <si>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</si>
  <si>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</si>
  <si>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</si>
  <si>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</si>
  <si>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</si>
  <si>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</si>
  <si>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</si>
  <si>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</si>
  <si>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</si>
  <si>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</si>
  <si>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</si>
  <si>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</si>
  <si>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</si>
  <si>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</si>
  <si>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</si>
  <si>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</si>
  <si>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</si>
  <si>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</si>
  <si>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</si>
  <si>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</si>
  <si>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</si>
  <si>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</si>
  <si>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</si>
  <si>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</si>
  <si>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</si>
  <si>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</si>
  <si>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</si>
  <si>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</si>
  <si>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</si>
  <si>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</si>
  <si>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</si>
  <si>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</si>
  <si>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</si>
  <si>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</si>
  <si>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</si>
  <si>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</si>
  <si>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</si>
  <si>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</si>
  <si>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</si>
  <si>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</si>
  <si>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</si>
  <si>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</si>
  <si>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</si>
  <si>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</si>
  <si>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</si>
  <si>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</si>
  <si>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</si>
  <si>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</si>
  <si>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</si>
  <si>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</si>
  <si>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</si>
  <si>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</si>
  <si>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</si>
  <si>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</si>
  <si>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</si>
  <si>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</si>
  <si>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</si>
  <si>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</si>
  <si>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</si>
  <si>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</si>
  <si>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</si>
  <si>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</si>
  <si>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</si>
  <si>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</si>
  <si>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</si>
  <si>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</si>
  <si>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</si>
  <si>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</si>
  <si>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</si>
  <si>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</si>
  <si>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</si>
  <si>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</si>
  <si>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</si>
  <si>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</si>
  <si>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</si>
  <si>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</si>
  <si>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</si>
  <si>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</si>
  <si>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</si>
  <si>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</si>
  <si>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</si>
  <si>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</si>
  <si>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</si>
  <si>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</si>
  <si>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</si>
  <si>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</si>
  <si>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</si>
  <si>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</si>
  <si>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</si>
  <si>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</si>
  <si>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</si>
  <si>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</si>
  <si>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</si>
  <si>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</si>
  <si>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</si>
  <si>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</si>
  <si>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</si>
  <si>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</si>
  <si>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</si>
  <si>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</si>
  <si>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</si>
  <si>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</si>
  <si>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</si>
  <si>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</si>
  <si>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</si>
  <si>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</si>
  <si>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</si>
  <si>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</si>
  <si>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</si>
  <si>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</si>
  <si>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</si>
  <si>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</si>
  <si>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</si>
  <si>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</si>
  <si>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</si>
  <si>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</si>
  <si>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</si>
  <si>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</si>
  <si>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</si>
  <si>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</si>
  <si>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</si>
  <si>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</si>
  <si>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</si>
  <si>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</si>
  <si>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</si>
  <si>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</si>
  <si>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</si>
  <si>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</si>
  <si>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</si>
  <si>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</si>
  <si>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</si>
  <si>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</si>
  <si>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</si>
  <si>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</si>
  <si>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</si>
  <si>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</si>
  <si>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</si>
  <si>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</si>
  <si>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</si>
  <si>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</si>
  <si>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</si>
  <si>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</si>
  <si>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</si>
  <si>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</si>
  <si>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</si>
  <si>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</si>
  <si>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</si>
  <si>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</si>
  <si>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</si>
  <si>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</si>
  <si>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</si>
  <si>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</si>
  <si>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</si>
  <si>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</si>
  <si>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</si>
  <si>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</si>
  <si>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</si>
  <si>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</si>
  <si>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</si>
  <si>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</si>
  <si>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</si>
  <si>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</si>
  <si>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</si>
  <si>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</si>
  <si>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</si>
  <si>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</si>
  <si>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</si>
  <si>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</si>
  <si>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</si>
  <si>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</si>
  <si>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</si>
  <si>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</si>
  <si>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</si>
  <si>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</si>
  <si>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</si>
  <si>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</si>
  <si>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</si>
  <si>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</si>
  <si>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</si>
  <si>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</si>
  <si>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</si>
  <si>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</si>
  <si>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</si>
  <si>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</si>
  <si>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</si>
  <si>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</si>
  <si>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</si>
  <si>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</si>
  <si>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</si>
  <si>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</si>
  <si>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</si>
  <si>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</si>
  <si>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</si>
  <si>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</si>
  <si>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</si>
  <si>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</si>
  <si>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</si>
  <si>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</si>
  <si>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</si>
  <si>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</si>
  <si>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</si>
  <si>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</si>
  <si>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</si>
  <si>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</si>
  <si>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</si>
  <si>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</si>
  <si>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</si>
  <si>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</si>
  <si>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</si>
  <si>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</si>
  <si>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</si>
  <si>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</si>
  <si>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</si>
  <si>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</si>
  <si>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</si>
  <si>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</si>
  <si>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</si>
  <si>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</si>
  <si>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</si>
  <si>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</si>
  <si>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</si>
  <si>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</si>
  <si>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</si>
  <si>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</si>
  <si>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</si>
  <si>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</si>
  <si>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</si>
  <si>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</si>
  <si>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</si>
  <si>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</si>
  <si>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</si>
  <si>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</si>
  <si>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</si>
  <si>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</si>
  <si>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</si>
  <si>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</si>
  <si>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</si>
  <si>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</si>
  <si>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</si>
  <si>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</si>
  <si>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</si>
  <si>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</si>
  <si>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</si>
  <si>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</si>
  <si>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</si>
  <si>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</si>
  <si>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</si>
  <si>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</si>
  <si>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</si>
  <si>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</si>
  <si>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</si>
  <si>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</si>
  <si>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</si>
  <si>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</si>
  <si>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</si>
  <si>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</si>
  <si>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</si>
  <si>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</si>
  <si>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</si>
  <si>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</si>
  <si>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</si>
  <si>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</si>
  <si>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</si>
  <si>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</si>
  <si>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</si>
  <si>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</si>
  <si>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</si>
  <si>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</si>
  <si>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</si>
  <si>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</si>
  <si>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</si>
  <si>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</si>
  <si>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</si>
  <si>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</si>
  <si>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</si>
  <si>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</si>
  <si>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</si>
  <si>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</si>
  <si>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</si>
  <si>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</si>
  <si>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</si>
  <si>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</si>
  <si>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</si>
  <si>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</si>
  <si>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</si>
  <si>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</si>
  <si>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</si>
  <si>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</si>
  <si>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</si>
  <si>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</si>
  <si>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</si>
  <si>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</si>
  <si>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</si>
  <si>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</si>
  <si>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</si>
  <si>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</si>
  <si>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</si>
  <si>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</si>
  <si>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</si>
  <si>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</si>
  <si>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</si>
  <si>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</si>
  <si>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</si>
  <si>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</si>
  <si>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</si>
  <si>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</si>
  <si>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</si>
  <si>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</si>
  <si>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</si>
  <si>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</si>
  <si>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</si>
  <si>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</si>
  <si>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</si>
  <si>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</si>
  <si>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</si>
  <si>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</si>
  <si>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</si>
  <si>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</si>
  <si>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</si>
  <si>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</si>
  <si>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</si>
  <si>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</si>
  <si>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</si>
  <si>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</si>
  <si>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</si>
  <si>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</si>
  <si>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</si>
  <si>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</si>
  <si>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</si>
  <si>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</si>
  <si>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</si>
  <si>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</si>
  <si>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</si>
  <si>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</si>
  <si>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</si>
  <si>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</si>
  <si>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</si>
  <si>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</si>
  <si>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</si>
  <si>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</si>
  <si>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</si>
  <si>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</si>
  <si>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</si>
  <si>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</si>
  <si>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</si>
  <si>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</si>
  <si>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</si>
  <si>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</si>
  <si>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</si>
  <si>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</si>
  <si>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</si>
  <si>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</si>
  <si>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</si>
  <si>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</si>
  <si>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</si>
  <si>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</si>
  <si>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</si>
  <si>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</si>
  <si>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</si>
  <si>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</si>
  <si>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</si>
  <si>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</si>
  <si>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</si>
  <si>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</si>
  <si>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</si>
  <si>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</si>
  <si>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</si>
  <si>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</si>
  <si>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</si>
  <si>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</si>
  <si>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</si>
  <si>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</si>
  <si>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</si>
  <si>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</si>
  <si>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</si>
  <si>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</si>
  <si>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</si>
  <si>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</si>
  <si>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</si>
  <si>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</si>
  <si>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</si>
  <si>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</si>
  <si>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</si>
  <si>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</si>
  <si>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</si>
  <si>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</si>
  <si>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</si>
  <si>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</si>
  <si>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</si>
  <si>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</si>
  <si>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</si>
  <si>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</si>
  <si>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</si>
  <si>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</si>
  <si>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</si>
  <si>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</si>
  <si>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</si>
  <si>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</si>
  <si>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</si>
  <si>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</si>
  <si>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</si>
  <si>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</si>
  <si>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</si>
  <si>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</si>
  <si>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</si>
  <si>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</si>
  <si>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</si>
  <si>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</si>
  <si>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</si>
  <si>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</si>
  <si>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</si>
  <si>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</si>
  <si>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</si>
  <si>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</si>
  <si>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</si>
  <si>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</si>
  <si>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</si>
  <si>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</si>
  <si>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</si>
  <si>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</si>
  <si>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</si>
  <si>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</si>
  <si>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</si>
  <si>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</si>
  <si>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</si>
  <si>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</si>
  <si>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</si>
  <si>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</si>
  <si>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</si>
  <si>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</si>
  <si>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</si>
  <si>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</si>
  <si>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</si>
  <si>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</si>
  <si>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</si>
  <si>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</si>
  <si>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</si>
  <si>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</si>
  <si>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</si>
  <si>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</si>
  <si>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</si>
  <si>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</si>
  <si>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</si>
  <si>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</si>
  <si>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</si>
  <si>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</si>
  <si>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</si>
  <si>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</si>
  <si>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</si>
  <si>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</si>
  <si>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</si>
  <si>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</si>
  <si>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</si>
  <si>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</si>
  <si>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</si>
  <si>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</si>
  <si>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</si>
  <si>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</si>
  <si>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</si>
  <si>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</si>
  <si>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</si>
  <si>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</si>
  <si>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</si>
  <si>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</si>
  <si>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</si>
  <si>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</si>
  <si>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</si>
  <si>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</si>
  <si>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</si>
  <si>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</si>
  <si>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</si>
  <si>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</si>
  <si>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</si>
  <si>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</si>
  <si>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</si>
  <si>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</si>
  <si>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</si>
  <si>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</si>
  <si>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</si>
  <si>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</si>
  <si>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</si>
  <si>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</si>
  <si>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</si>
  <si>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</si>
  <si>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</si>
  <si>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</si>
  <si>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</si>
  <si>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</si>
  <si>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</si>
  <si>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</si>
  <si>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</si>
  <si>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</si>
  <si>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</si>
  <si>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</si>
  <si>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</si>
  <si>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</si>
  <si>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</si>
  <si>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</si>
  <si>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</si>
  <si>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</si>
  <si>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</si>
  <si>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</si>
  <si>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</si>
  <si>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</si>
  <si>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</si>
  <si>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</si>
  <si>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</si>
  <si>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</si>
  <si>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</si>
  <si>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</si>
  <si>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</si>
  <si>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</si>
  <si>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</si>
  <si>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</si>
  <si>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</si>
  <si>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</si>
  <si>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</si>
  <si>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</si>
  <si>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</si>
  <si>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</si>
  <si>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</si>
  <si>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</si>
  <si>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</si>
  <si>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</si>
  <si>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</si>
  <si>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</si>
  <si>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</si>
  <si>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</si>
  <si>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</si>
  <si>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</si>
  <si>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</si>
  <si>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</si>
  <si>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</si>
  <si>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</si>
  <si>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</si>
  <si>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</si>
  <si>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</si>
  <si>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</si>
  <si>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</si>
  <si>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</si>
  <si>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</si>
  <si>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</si>
  <si>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</si>
  <si>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</si>
  <si>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</si>
  <si>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</si>
  <si>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</si>
  <si>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</si>
  <si>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</si>
  <si>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</si>
  <si>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</si>
  <si>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</si>
  <si>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</si>
  <si>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</si>
  <si>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</si>
  <si>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</si>
  <si>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</si>
  <si>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</si>
  <si>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</si>
  <si>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</si>
  <si>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</si>
  <si>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</si>
  <si>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</si>
  <si>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</si>
  <si>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</si>
  <si>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</si>
  <si>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</si>
  <si>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</si>
  <si>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</si>
  <si>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</si>
  <si>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</si>
  <si>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</si>
  <si>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</si>
  <si>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</si>
  <si>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</si>
  <si>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</si>
  <si>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</si>
  <si>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</si>
  <si>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</si>
  <si>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</si>
  <si>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</si>
  <si>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</si>
  <si>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</si>
  <si>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</si>
  <si>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</si>
  <si>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</si>
  <si>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</si>
  <si>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</si>
  <si>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</si>
  <si>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</si>
  <si>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</si>
  <si>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</si>
  <si>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</si>
  <si>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</si>
  <si>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</si>
  <si>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</si>
  <si>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</si>
  <si>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</si>
  <si>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</si>
  <si>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</si>
  <si>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</si>
  <si>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</si>
  <si>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</si>
  <si>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</si>
  <si>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</si>
  <si>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</si>
  <si>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</si>
  <si>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</si>
  <si>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</si>
  <si>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</si>
  <si>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</si>
  <si>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</si>
  <si>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</si>
  <si>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</si>
  <si>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</si>
  <si>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</si>
  <si>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</si>
  <si>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</si>
  <si>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</si>
  <si>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</si>
  <si>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</si>
  <si>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</si>
  <si>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</si>
  <si>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</si>
  <si>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</si>
  <si>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</si>
  <si>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</si>
  <si>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</si>
  <si>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</si>
  <si>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</si>
  <si>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</si>
  <si>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</si>
  <si>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</si>
  <si>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</si>
  <si>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</si>
  <si>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</si>
  <si>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</si>
  <si>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</si>
  <si>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</si>
  <si>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</si>
  <si>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</si>
  <si>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</si>
  <si>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</si>
  <si>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</si>
  <si>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</si>
  <si>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</si>
  <si>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</si>
  <si>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</si>
  <si>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</si>
  <si>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</si>
  <si>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</si>
  <si>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</si>
  <si>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</si>
  <si>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</si>
  <si>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</si>
  <si>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</si>
  <si>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</si>
  <si>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</si>
  <si>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</si>
  <si>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</si>
  <si>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</si>
  <si>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</si>
  <si>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</si>
  <si>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</si>
  <si>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</si>
  <si>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</si>
  <si>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</si>
  <si>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</si>
  <si>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</si>
  <si>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</si>
  <si>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</si>
  <si>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</si>
  <si>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</si>
  <si>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</si>
  <si>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</si>
  <si>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</si>
  <si>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</si>
  <si>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</si>
  <si>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</si>
  <si>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</si>
  <si>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</si>
  <si>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</si>
  <si>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</si>
  <si>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</si>
  <si>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</si>
  <si>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</si>
  <si>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</si>
  <si>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</si>
  <si>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</si>
  <si>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</si>
  <si>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</si>
  <si>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</si>
  <si>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</si>
  <si>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</si>
  <si>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</si>
  <si>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</si>
  <si>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</si>
  <si>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</si>
  <si>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</si>
  <si>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</si>
  <si>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</si>
  <si>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</si>
  <si>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</si>
  <si>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</si>
  <si>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</si>
  <si>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</si>
  <si>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</si>
  <si>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</si>
  <si>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</si>
  <si>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</si>
  <si>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</si>
  <si>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</si>
  <si>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</si>
  <si>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</si>
  <si>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</si>
  <si>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</si>
  <si>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</si>
  <si>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</si>
  <si>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</si>
  <si>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</si>
  <si>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</si>
  <si>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</si>
  <si>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</si>
  <si>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</si>
  <si>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</si>
  <si>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</si>
  <si>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</si>
  <si>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</si>
  <si>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</si>
  <si>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</si>
  <si>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</si>
  <si>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</si>
  <si>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</si>
  <si>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</si>
  <si>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</si>
  <si>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</si>
  <si>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</si>
  <si>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</si>
  <si>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</si>
  <si>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</si>
  <si>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</si>
  <si>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</si>
  <si>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</si>
  <si>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</si>
  <si>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</si>
  <si>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</si>
  <si>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</si>
  <si>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</si>
  <si>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</si>
  <si>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</si>
  <si>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</si>
  <si>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</si>
  <si>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</si>
  <si>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</si>
  <si>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</si>
  <si>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</si>
  <si>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</si>
  <si>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</si>
  <si>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</si>
  <si>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</si>
  <si>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</si>
  <si>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</si>
  <si>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</si>
  <si>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</si>
  <si>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</si>
  <si>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</si>
  <si>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</si>
  <si>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</si>
  <si>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</si>
  <si>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</si>
  <si>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</si>
  <si>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</si>
  <si>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</si>
  <si>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</si>
  <si>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</si>
  <si>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</si>
  <si>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</si>
  <si>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</si>
  <si>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</si>
  <si>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</si>
  <si>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</si>
  <si>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</si>
  <si>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</si>
  <si>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</si>
  <si>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</si>
  <si>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</si>
  <si>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</si>
  <si>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</si>
  <si>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</si>
  <si>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</si>
  <si>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</si>
  <si>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</si>
  <si>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</si>
  <si>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</si>
  <si>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</si>
  <si>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</si>
  <si>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</si>
  <si>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</si>
  <si>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</si>
  <si>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</si>
  <si>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</si>
  <si>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</si>
  <si>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</si>
  <si>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</si>
  <si>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</si>
  <si>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</si>
  <si>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</si>
  <si>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</si>
  <si>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</si>
  <si>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</si>
  <si>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</si>
  <si>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</si>
  <si>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</si>
  <si>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</si>
  <si>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</si>
  <si>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</si>
  <si>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</si>
  <si>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</si>
  <si>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</si>
  <si>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</si>
  <si>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</si>
  <si>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</si>
  <si>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</si>
  <si>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</si>
  <si>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</si>
  <si>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</si>
  <si>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</si>
  <si>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</si>
  <si>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</si>
  <si>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</si>
  <si>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</si>
  <si>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</si>
  <si>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</si>
  <si>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</si>
  <si>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</si>
  <si>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</si>
  <si>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</si>
  <si>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</si>
  <si>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</si>
  <si>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</si>
  <si>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</si>
  <si>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</si>
  <si>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</si>
  <si>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</si>
  <si>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</si>
  <si>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</si>
  <si>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</si>
  <si>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</si>
  <si>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</si>
  <si>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</si>
  <si>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</si>
  <si>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</si>
  <si>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</si>
  <si>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</si>
  <si>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</si>
  <si>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</si>
  <si>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</si>
  <si>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</si>
  <si>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</si>
  <si>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</si>
  <si>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</si>
  <si>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</si>
  <si>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</si>
  <si>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</si>
  <si>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</si>
  <si>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</si>
  <si>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</si>
  <si>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</si>
  <si>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</si>
  <si>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</si>
  <si>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</si>
  <si>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</si>
  <si>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</si>
  <si>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</si>
  <si>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</si>
  <si>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</si>
  <si>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</si>
  <si>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</si>
  <si>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</si>
  <si>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</si>
  <si>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</si>
  <si>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</si>
  <si>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</si>
  <si>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</si>
  <si>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</si>
  <si>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</si>
  <si>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</si>
  <si>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</si>
  <si>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</si>
  <si>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</si>
  <si>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</si>
  <si>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</si>
  <si>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</si>
  <si>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</si>
  <si>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</si>
  <si>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</si>
  <si>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</si>
  <si>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</si>
  <si>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</si>
  <si>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</si>
  <si>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</si>
  <si>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</si>
  <si>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</si>
  <si>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</si>
  <si>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</si>
  <si>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</si>
  <si>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</si>
  <si>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</si>
  <si>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</si>
  <si>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</si>
  <si>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</si>
  <si>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</si>
  <si>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</si>
  <si>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</si>
  <si>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</si>
  <si>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</si>
  <si>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</si>
  <si>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</si>
  <si>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</si>
  <si>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</si>
  <si>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</si>
  <si>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</si>
  <si>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</si>
  <si>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</si>
  <si>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</si>
  <si>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</si>
  <si>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</si>
  <si>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</si>
  <si>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</si>
  <si>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</si>
  <si>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</si>
  <si>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</si>
  <si>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</si>
  <si>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</si>
  <si>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</si>
  <si>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</si>
  <si>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</si>
  <si>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</si>
  <si>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</si>
  <si>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</si>
  <si>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</si>
  <si>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</si>
  <si>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</si>
  <si>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</si>
  <si>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</si>
  <si>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</si>
  <si>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</si>
  <si>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</si>
  <si>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</si>
  <si>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</si>
  <si>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</si>
  <si>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</si>
  <si>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</si>
  <si>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</si>
  <si>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</si>
  <si>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</si>
  <si>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</si>
  <si>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</si>
  <si>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</si>
  <si>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</si>
  <si>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</si>
  <si>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</si>
  <si>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</si>
  <si>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</si>
  <si>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</si>
  <si>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</si>
  <si>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</si>
  <si>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</si>
  <si>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</si>
  <si>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</si>
  <si>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</si>
  <si>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</si>
  <si>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</si>
  <si>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</si>
  <si>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</si>
  <si>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</si>
  <si>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</si>
  <si>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</si>
  <si>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</si>
  <si>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</si>
  <si>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</si>
  <si>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</si>
  <si>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</si>
  <si>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</si>
  <si>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</si>
  <si>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</si>
  <si>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</si>
  <si>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</si>
  <si>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</si>
  <si>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</si>
  <si>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</si>
  <si>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</si>
  <si>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</si>
  <si>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</si>
  <si>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</si>
  <si>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</si>
  <si>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</si>
  <si>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</si>
  <si>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</si>
  <si>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</si>
  <si>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</si>
  <si>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</si>
  <si>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</si>
  <si>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</si>
  <si>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</si>
  <si>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</si>
  <si>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</si>
  <si>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</si>
  <si>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</si>
  <si>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</si>
  <si>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</si>
  <si>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</si>
  <si>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</si>
  <si>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</si>
  <si>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</si>
  <si>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</si>
  <si>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</si>
  <si>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</si>
  <si>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</si>
  <si>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</si>
  <si>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</si>
  <si>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</si>
  <si>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</si>
  <si>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</si>
  <si>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</si>
  <si>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</si>
  <si>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</si>
  <si>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</si>
  <si>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</si>
  <si>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</si>
  <si>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</si>
  <si>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</si>
  <si>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</si>
  <si>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</si>
  <si>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</si>
  <si>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</si>
  <si>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</si>
  <si>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</si>
  <si>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</si>
  <si>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</si>
  <si>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</si>
  <si>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</si>
  <si>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</si>
  <si>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</si>
  <si>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</si>
  <si>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</si>
  <si>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</si>
  <si>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</si>
  <si>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</si>
  <si>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</si>
  <si>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</si>
  <si>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</si>
  <si>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</si>
  <si>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</si>
  <si>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</si>
  <si>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</si>
  <si>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</si>
  <si>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</si>
  <si>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</si>
  <si>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</si>
  <si>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</si>
  <si>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</si>
  <si>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</si>
  <si>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</si>
  <si>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</si>
  <si>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</si>
  <si>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</si>
  <si>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</si>
  <si>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</si>
  <si>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</si>
  <si>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</si>
  <si>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</si>
  <si>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</si>
  <si>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</si>
  <si>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</si>
  <si>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</si>
  <si>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</si>
  <si>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</si>
  <si>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</si>
  <si>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</si>
  <si>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</si>
  <si>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</si>
  <si>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</si>
  <si>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</si>
  <si>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</si>
  <si>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</si>
  <si>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</si>
  <si>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</si>
  <si>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</si>
  <si>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</si>
  <si>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</si>
  <si>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</si>
  <si>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</si>
  <si>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</si>
  <si>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</si>
  <si>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</si>
  <si>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</si>
  <si>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</si>
  <si>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</si>
  <si>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</si>
  <si>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</si>
  <si>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</si>
  <si>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</si>
  <si>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</si>
  <si>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</si>
  <si>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</si>
  <si>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</si>
  <si>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</si>
  <si>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</si>
  <si>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</si>
  <si>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</si>
  <si>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</si>
  <si>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</si>
  <si>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</si>
  <si>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</si>
  <si>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</si>
  <si>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</si>
  <si>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</si>
  <si>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</si>
  <si>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</si>
  <si>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</si>
  <si>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</si>
  <si>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</si>
  <si>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</si>
  <si>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</si>
  <si>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</si>
  <si>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</si>
  <si>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</si>
  <si>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</si>
  <si>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</si>
  <si>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</si>
  <si>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</si>
  <si>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</si>
  <si>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</si>
  <si>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</si>
  <si>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</si>
  <si>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</si>
  <si>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</si>
  <si>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</si>
  <si>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</si>
  <si>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</si>
  <si>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</si>
  <si>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</si>
  <si>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</si>
  <si>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</si>
  <si>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</si>
  <si>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</si>
  <si>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</si>
  <si>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</si>
  <si>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</si>
  <si>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</si>
  <si>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</si>
  <si>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</si>
  <si>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</si>
  <si>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</si>
  <si>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</si>
  <si>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</si>
  <si>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</si>
  <si>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</si>
  <si>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</si>
  <si>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</si>
  <si>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</si>
  <si>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</si>
  <si>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</si>
  <si>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</si>
  <si>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</si>
  <si>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</si>
  <si>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</si>
  <si>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</si>
  <si>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</si>
  <si>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</si>
  <si>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</si>
  <si>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</si>
  <si>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</si>
  <si>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</si>
  <si>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</si>
  <si>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</si>
  <si>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</si>
  <si>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</si>
  <si>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</si>
  <si>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</si>
  <si>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</si>
  <si>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</si>
  <si>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</si>
  <si>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</si>
  <si>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</si>
  <si>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</si>
  <si>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</si>
  <si>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</si>
  <si>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</si>
  <si>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</si>
  <si>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</si>
  <si>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</si>
  <si>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</si>
  <si>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</si>
  <si>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</si>
  <si>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</si>
  <si>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</si>
  <si>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</si>
  <si>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</si>
  <si>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</si>
  <si>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</si>
  <si>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</si>
  <si>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</si>
  <si>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</si>
  <si>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</si>
  <si>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</si>
  <si>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</si>
  <si>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</si>
  <si>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</si>
  <si>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</si>
  <si>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</si>
  <si>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</si>
  <si>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</si>
  <si>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</si>
  <si>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</si>
  <si>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</si>
  <si>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</si>
  <si>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</si>
  <si>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</si>
  <si>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</si>
  <si>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</si>
  <si>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</si>
  <si>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</si>
  <si>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</si>
  <si>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</si>
  <si>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</si>
  <si>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</si>
  <si>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</si>
  <si>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</si>
  <si>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</si>
  <si>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</si>
  <si>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</si>
  <si>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</si>
  <si>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</si>
  <si>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</si>
  <si>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</si>
  <si>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</si>
  <si>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</si>
  <si>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</si>
  <si>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</si>
  <si>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</si>
  <si>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</si>
  <si>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</si>
  <si>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</si>
  <si>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</si>
  <si>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</si>
  <si>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</si>
  <si>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</si>
  <si>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</si>
  <si>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</si>
  <si>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</si>
  <si>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</si>
  <si>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</si>
  <si>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</si>
  <si>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</si>
  <si>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</si>
  <si>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</si>
  <si>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</si>
  <si>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</si>
  <si>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</si>
  <si>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</si>
  <si>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</si>
  <si>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</si>
  <si>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</si>
  <si>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</si>
  <si>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</si>
  <si>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</si>
  <si>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</si>
  <si>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</si>
  <si>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</si>
  <si>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</si>
  <si>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</si>
  <si>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</si>
  <si>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</si>
  <si>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</si>
  <si>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</si>
  <si>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</si>
  <si>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</si>
  <si>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</si>
  <si>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</si>
  <si>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</si>
  <si>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</si>
  <si>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</si>
  <si>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</si>
  <si>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</si>
  <si>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</si>
  <si>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</si>
  <si>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</si>
  <si>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</si>
  <si>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</si>
  <si>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</si>
  <si>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</si>
  <si>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</si>
  <si>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</si>
  <si>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</si>
  <si>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</si>
  <si>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</si>
  <si>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</si>
  <si>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</si>
  <si>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</si>
  <si>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</si>
  <si>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</si>
  <si>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</si>
  <si>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</si>
  <si>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</si>
  <si>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</si>
  <si>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</si>
  <si>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</si>
  <si>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</si>
  <si>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</si>
  <si>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</si>
  <si>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</si>
  <si>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</si>
  <si>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</si>
  <si>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</si>
  <si>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</si>
  <si>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</si>
  <si>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</si>
  <si>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</si>
  <si>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</si>
  <si>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</si>
  <si>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</si>
  <si>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</si>
  <si>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</si>
  <si>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</si>
  <si>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</si>
  <si>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</si>
  <si>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</si>
  <si>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</si>
  <si>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</si>
  <si>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</si>
  <si>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</si>
  <si>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</si>
  <si>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</si>
  <si>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</si>
  <si>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</si>
  <si>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</si>
  <si>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</si>
  <si>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</si>
  <si>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</si>
  <si>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</si>
  <si>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</si>
  <si>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</si>
  <si>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</si>
  <si>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</si>
  <si>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</si>
  <si>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</si>
  <si>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</si>
  <si>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</si>
  <si>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</si>
  <si>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</si>
  <si>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</si>
  <si>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</si>
  <si>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</si>
  <si>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</si>
  <si>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</si>
  <si>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</si>
  <si>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</si>
  <si>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</si>
  <si>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</si>
  <si>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</si>
  <si>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</si>
  <si>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</si>
  <si>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</si>
  <si>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</si>
  <si>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</si>
  <si>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</si>
  <si>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</si>
  <si>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</si>
  <si>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</si>
  <si>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</si>
  <si>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</si>
  <si>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</si>
  <si>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</si>
  <si>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</si>
  <si>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</si>
  <si>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</si>
  <si>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</si>
  <si>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</si>
  <si>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</si>
  <si>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</si>
  <si>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</si>
  <si>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</si>
  <si>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</si>
  <si>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</si>
  <si>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</si>
  <si>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</si>
  <si>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</si>
  <si>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</si>
  <si>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</si>
  <si>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</si>
  <si>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</si>
  <si>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</si>
  <si>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</si>
  <si>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</si>
  <si>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</si>
  <si>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</si>
  <si>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</si>
  <si>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</si>
  <si>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</si>
  <si>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</si>
  <si>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</si>
  <si>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</si>
  <si>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</si>
  <si>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</si>
  <si>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</si>
  <si>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</si>
  <si>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</si>
  <si>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</si>
  <si>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</si>
  <si>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</si>
  <si>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</si>
  <si>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</si>
  <si>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</si>
  <si>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</si>
  <si>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</si>
  <si>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</si>
  <si>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</si>
  <si>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</si>
  <si>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</si>
  <si>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</si>
  <si>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</si>
  <si>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</si>
  <si>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</si>
  <si>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</si>
  <si>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</si>
  <si>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</si>
  <si>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</si>
  <si>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</si>
  <si>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</si>
  <si>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</si>
  <si>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</si>
  <si>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</si>
  <si>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</si>
  <si>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</si>
  <si>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</si>
  <si>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</si>
  <si>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</si>
  <si>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</si>
  <si>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</si>
  <si>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</si>
  <si>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</si>
  <si>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</si>
  <si>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</si>
  <si>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</si>
  <si>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</si>
  <si>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</si>
  <si>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</si>
  <si>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</si>
  <si>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</si>
  <si>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</si>
  <si>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</si>
  <si>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</si>
  <si>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</si>
  <si>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</si>
  <si>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</si>
  <si>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</si>
  <si>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</si>
  <si>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</si>
  <si>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</si>
  <si>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</si>
  <si>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</si>
  <si>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</si>
  <si>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</si>
  <si>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</si>
  <si>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</si>
  <si>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</si>
  <si>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</si>
  <si>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</si>
  <si>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</si>
  <si>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</si>
  <si>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</si>
  <si>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</si>
  <si>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</si>
  <si>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</si>
  <si>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</si>
  <si>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</si>
  <si>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</si>
  <si>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</si>
  <si>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</si>
  <si>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</si>
  <si>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</si>
  <si>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</si>
  <si>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</si>
  <si>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</si>
  <si>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</si>
  <si>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</si>
  <si>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</si>
  <si>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</si>
  <si>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</si>
  <si>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</si>
  <si>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</si>
  <si>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</si>
  <si>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</si>
  <si>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</si>
  <si>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</si>
  <si>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</si>
  <si>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</si>
  <si>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</si>
  <si>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</si>
  <si>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</si>
  <si>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</si>
  <si>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</si>
  <si>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</si>
  <si>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</si>
  <si>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</si>
  <si>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</si>
  <si>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</si>
  <si>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</si>
  <si>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</si>
  <si>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</si>
  <si>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</si>
  <si>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</si>
  <si>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</si>
  <si>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</si>
  <si>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</si>
  <si>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</si>
  <si>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</si>
  <si>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</si>
  <si>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</si>
  <si>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</si>
  <si>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</si>
  <si>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</si>
  <si>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</si>
  <si>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</si>
  <si>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</si>
  <si>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</si>
  <si>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</si>
  <si>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</si>
  <si>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</si>
  <si>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</si>
  <si>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</si>
  <si>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</si>
  <si>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</si>
  <si>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</si>
  <si>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</si>
  <si>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</si>
  <si>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</si>
  <si>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</si>
  <si>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</si>
  <si>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</si>
  <si>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</si>
  <si>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</si>
  <si>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</si>
  <si>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</si>
  <si>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</si>
  <si>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</si>
  <si>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</si>
  <si>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</si>
  <si>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</si>
  <si>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</si>
  <si>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</si>
  <si>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</si>
  <si>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</si>
  <si>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</si>
  <si>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</si>
  <si>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</si>
  <si>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</si>
  <si>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</si>
  <si>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</si>
  <si>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</si>
  <si>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</si>
  <si>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</si>
  <si>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</si>
  <si>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</si>
  <si>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</si>
  <si>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</si>
  <si>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</si>
  <si>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</si>
  <si>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</si>
  <si>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</si>
  <si>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</si>
  <si>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</si>
  <si>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</si>
  <si>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</si>
  <si>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</si>
  <si>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</si>
  <si>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</si>
  <si>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</si>
  <si>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</si>
  <si>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</si>
  <si>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</si>
  <si>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</si>
  <si>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</si>
  <si>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</si>
  <si>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</si>
  <si>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</si>
  <si>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</si>
  <si>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</si>
  <si>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</si>
  <si>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</si>
  <si>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</si>
  <si>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</si>
  <si>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</si>
  <si>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</si>
  <si>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</si>
  <si>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</si>
  <si>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</si>
  <si>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</si>
  <si>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</si>
  <si>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</si>
  <si>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</si>
  <si>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</si>
  <si>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</si>
  <si>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</si>
  <si>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</si>
  <si>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</si>
  <si>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</si>
  <si>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</si>
  <si>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</si>
  <si>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</si>
  <si>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</si>
  <si>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</si>
  <si>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</si>
  <si>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</si>
  <si>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</si>
  <si>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</si>
  <si>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</si>
  <si>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</si>
  <si>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</si>
  <si>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</si>
  <si>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</si>
  <si>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</si>
  <si>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</si>
  <si>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</si>
  <si>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</si>
  <si>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</si>
  <si>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</si>
  <si>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</si>
  <si>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</si>
  <si>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</si>
  <si>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</si>
  <si>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</si>
  <si>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</si>
  <si>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</si>
  <si>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</si>
  <si>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</si>
  <si>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</si>
  <si>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</si>
  <si>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</si>
  <si>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</si>
  <si>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</si>
  <si>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</si>
  <si>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</si>
  <si>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</si>
  <si>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</si>
  <si>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</si>
  <si>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</si>
  <si>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</si>
  <si>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</si>
  <si>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</si>
  <si>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</si>
  <si>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</si>
  <si>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</si>
  <si>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</si>
  <si>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</si>
  <si>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</si>
  <si>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</si>
  <si>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</si>
  <si>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</si>
  <si>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</si>
  <si>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</si>
  <si>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</si>
  <si>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</si>
  <si>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</si>
  <si>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</si>
  <si>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</si>
  <si>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</si>
  <si>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</si>
  <si>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</si>
  <si>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</si>
  <si>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</si>
  <si>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</si>
  <si>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</si>
  <si>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</si>
  <si>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</si>
  <si>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</si>
  <si>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</si>
  <si>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</si>
  <si>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</si>
  <si>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</si>
  <si>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</si>
  <si>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</si>
  <si>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</si>
  <si>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</si>
  <si>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</si>
  <si>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</si>
  <si>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</si>
  <si>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</si>
  <si>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</si>
  <si>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</si>
  <si>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</si>
  <si>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</si>
  <si>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</si>
  <si>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</si>
  <si>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</si>
  <si>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</si>
  <si>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</si>
  <si>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</si>
  <si>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</si>
  <si>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</si>
  <si>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</si>
  <si>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</si>
  <si>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</si>
  <si>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</si>
  <si>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</si>
  <si>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</si>
  <si>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</si>
  <si>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</si>
  <si>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</si>
  <si>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</si>
  <si>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</si>
  <si>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</si>
  <si>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</si>
  <si>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</si>
  <si>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</si>
  <si>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</si>
  <si>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</si>
  <si>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</si>
  <si>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</si>
  <si>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</si>
  <si>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</si>
  <si>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</si>
  <si>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</si>
  <si>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</si>
  <si>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</si>
  <si>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</si>
  <si>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</si>
  <si>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</si>
  <si>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</si>
  <si>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</si>
  <si>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</si>
  <si>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</si>
  <si>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</si>
  <si>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</si>
  <si>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</si>
  <si>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</si>
  <si>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</si>
  <si>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</si>
  <si>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</si>
  <si>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</si>
  <si>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</si>
  <si>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</si>
  <si>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</si>
  <si>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</si>
  <si>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</si>
  <si>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</si>
  <si>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</si>
  <si>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</si>
  <si>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</si>
  <si>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</si>
  <si>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</si>
  <si>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</si>
  <si>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</si>
  <si>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</si>
  <si>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</si>
  <si>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</si>
  <si>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</si>
  <si>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</si>
  <si>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</si>
  <si>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</si>
  <si>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</si>
  <si>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</si>
  <si>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</si>
  <si>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</si>
  <si>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</si>
  <si>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</si>
  <si>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</si>
  <si>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</si>
  <si>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</si>
  <si>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</si>
  <si>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</si>
  <si>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</si>
  <si>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</si>
  <si>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</si>
  <si>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</si>
  <si>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</si>
  <si>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</si>
  <si>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</si>
  <si>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</si>
  <si>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</si>
  <si>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</si>
  <si>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</si>
  <si>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</si>
  <si>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</si>
  <si>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</si>
  <si>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</si>
  <si>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</si>
  <si>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</si>
  <si>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</si>
  <si>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</si>
  <si>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</si>
  <si>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</si>
  <si>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</si>
  <si>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</si>
  <si>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</si>
  <si>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</si>
  <si>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</si>
  <si>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</si>
  <si>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</si>
  <si>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</si>
  <si>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</si>
  <si>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</si>
  <si>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</si>
  <si>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</si>
  <si>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</si>
  <si>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</si>
  <si>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</si>
  <si>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</si>
  <si>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</si>
  <si>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</si>
  <si>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</si>
  <si>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</si>
  <si>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</si>
  <si>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</si>
  <si>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</si>
  <si>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</si>
  <si>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</si>
  <si>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</si>
  <si>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</si>
  <si>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</si>
  <si>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</si>
  <si>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</si>
  <si>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</si>
  <si>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</si>
  <si>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</si>
  <si>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</si>
  <si>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</si>
  <si>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</si>
  <si>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</si>
  <si>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</si>
  <si>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</si>
  <si>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</si>
  <si>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</si>
  <si>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</si>
  <si>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</si>
  <si>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</si>
  <si>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</si>
  <si>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</si>
  <si>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</si>
  <si>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</si>
  <si>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</si>
  <si>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</si>
  <si>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</si>
  <si>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</si>
  <si>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</si>
  <si>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</si>
  <si>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</si>
  <si>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</si>
  <si>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</si>
  <si>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</si>
  <si>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</si>
  <si>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</si>
  <si>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</si>
  <si>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</si>
  <si>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</si>
  <si>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</si>
  <si>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</si>
  <si>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</si>
  <si>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</si>
  <si>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</si>
  <si>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</si>
  <si>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</si>
  <si>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</si>
  <si>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</si>
  <si>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</si>
  <si>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</si>
  <si>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</si>
  <si>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</si>
  <si>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</si>
  <si>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</si>
  <si>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</si>
  <si>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</si>
  <si>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</si>
  <si>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</si>
  <si>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</si>
  <si>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</si>
  <si>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</si>
  <si>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</si>
  <si>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</si>
  <si>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</si>
  <si>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</si>
  <si>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</si>
  <si>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</si>
  <si>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</si>
  <si>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</si>
  <si>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</si>
  <si>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</si>
  <si>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</si>
  <si>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</si>
  <si>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</si>
  <si>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</si>
  <si>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</si>
  <si>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</si>
  <si>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</si>
  <si>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</si>
  <si>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</si>
  <si>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</si>
  <si>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</si>
  <si>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</si>
  <si>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</si>
  <si>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</si>
  <si>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</si>
  <si>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</si>
  <si>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</si>
  <si>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</si>
  <si>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</si>
  <si>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</si>
  <si>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</si>
  <si>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</si>
  <si>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</si>
  <si>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</si>
  <si>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</si>
  <si>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</si>
  <si>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</si>
  <si>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</si>
  <si>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</si>
  <si>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</si>
  <si>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</si>
  <si>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</si>
  <si>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</si>
  <si>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</si>
  <si>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</si>
  <si>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</si>
  <si>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</si>
  <si>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</si>
  <si>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</si>
  <si>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</si>
  <si>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</si>
  <si>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</si>
  <si>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</si>
  <si>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</si>
  <si>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</si>
  <si>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</si>
  <si>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</si>
  <si>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</si>
  <si>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</si>
  <si>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</si>
  <si>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</si>
  <si>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</si>
  <si>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</si>
  <si>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</si>
  <si>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</si>
  <si>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</si>
  <si>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</si>
  <si>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</si>
  <si>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</si>
  <si>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</si>
  <si>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</si>
  <si>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</si>
  <si>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</si>
  <si>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</si>
  <si>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</si>
  <si>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</si>
  <si>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</si>
  <si>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</si>
  <si>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</si>
  <si>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</si>
  <si>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</si>
  <si>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</si>
  <si>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</si>
  <si>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</si>
  <si>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</si>
  <si>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</si>
  <si>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</si>
  <si>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</si>
  <si>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</si>
  <si>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</si>
  <si>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</si>
  <si>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</si>
  <si>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</si>
  <si>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</si>
  <si>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</si>
  <si>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</si>
  <si>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</si>
  <si>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</si>
  <si>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</si>
  <si>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</si>
  <si>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</si>
  <si>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</si>
  <si>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</si>
  <si>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</si>
  <si>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</si>
  <si>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</si>
  <si>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</si>
  <si>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</si>
  <si>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</si>
  <si>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</si>
  <si>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</si>
  <si>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</si>
  <si>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</si>
  <si>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</si>
  <si>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</si>
  <si>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</si>
  <si>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</si>
  <si>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</si>
  <si>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</si>
  <si>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</si>
  <si>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</si>
  <si>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</si>
  <si>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</si>
  <si>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</si>
  <si>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</si>
  <si>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</si>
  <si>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</si>
  <si>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</si>
  <si>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</si>
  <si>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</si>
  <si>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</si>
  <si>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</si>
  <si>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</si>
  <si>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</si>
  <si>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</si>
  <si>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</si>
  <si>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</si>
  <si>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</si>
  <si>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</si>
  <si>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</si>
  <si>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</si>
  <si>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</si>
  <si>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</si>
  <si>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</si>
  <si>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</si>
  <si>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</si>
  <si>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</si>
  <si>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</si>
  <si>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</si>
  <si>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</si>
  <si>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</si>
  <si>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</si>
  <si>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</si>
  <si>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</si>
  <si>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</si>
  <si>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</si>
  <si>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</si>
  <si>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</si>
  <si>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</si>
  <si>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</si>
  <si>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</si>
  <si>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</si>
  <si>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</si>
  <si>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</si>
  <si>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</si>
  <si>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</si>
  <si>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</si>
  <si>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</si>
  <si>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</si>
  <si>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</si>
  <si>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</si>
  <si>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</si>
  <si>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</si>
  <si>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</si>
  <si>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</si>
  <si>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</si>
  <si>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</si>
  <si>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</si>
  <si>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</si>
  <si>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</si>
  <si>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</si>
  <si>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</si>
  <si>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</si>
  <si>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</si>
  <si>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</si>
  <si>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</si>
  <si>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</si>
  <si>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</si>
  <si>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</si>
  <si>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</si>
  <si>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</si>
  <si>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</si>
  <si>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</si>
  <si>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</si>
  <si>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</si>
  <si>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</si>
  <si>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</si>
  <si>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</si>
  <si>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</si>
  <si>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</si>
  <si>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</si>
  <si>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</si>
  <si>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</si>
  <si>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</si>
  <si>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</si>
  <si>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</si>
  <si>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</si>
  <si>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</si>
  <si>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</si>
  <si>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</si>
  <si>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</si>
  <si>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</si>
  <si>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</si>
  <si>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</si>
  <si>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</si>
  <si>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</si>
  <si>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</si>
  <si>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</si>
  <si>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</si>
  <si>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</si>
  <si>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</si>
  <si>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</si>
  <si>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</si>
  <si>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</si>
  <si>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</si>
  <si>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</si>
  <si>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</si>
  <si>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</si>
  <si>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</si>
  <si>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</si>
  <si>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</si>
  <si>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</si>
  <si>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</si>
  <si>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</si>
  <si>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</si>
  <si>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</si>
  <si>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</si>
  <si>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</si>
  <si>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</si>
  <si>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</si>
  <si>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</si>
  <si>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</si>
  <si>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</si>
  <si>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</si>
  <si>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</si>
  <si>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</si>
  <si>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</si>
  <si>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</si>
  <si>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</si>
  <si>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</si>
  <si>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</si>
  <si>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</si>
  <si>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</si>
  <si>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</si>
  <si>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</si>
  <si>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</si>
  <si>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</si>
  <si>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</si>
  <si>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</si>
  <si>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</si>
  <si>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</si>
  <si>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</si>
  <si>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</si>
  <si>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</si>
  <si>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</si>
  <si>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</si>
  <si>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</si>
  <si>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</si>
  <si>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</si>
  <si>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</si>
  <si>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</si>
  <si>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</si>
  <si>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</si>
  <si>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</si>
  <si>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</si>
  <si>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</si>
  <si>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</si>
  <si>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</si>
  <si>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</si>
  <si>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</si>
  <si>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</si>
  <si>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</si>
  <si>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</si>
  <si>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</si>
  <si>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</si>
  <si>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</si>
  <si>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</si>
  <si>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</si>
  <si>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</si>
  <si>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</si>
  <si>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</si>
  <si>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</si>
  <si>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</si>
  <si>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</si>
  <si>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</si>
  <si>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</si>
  <si>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</si>
  <si>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</si>
  <si>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</si>
  <si>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</si>
  <si>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</si>
  <si>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</si>
  <si>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</si>
  <si>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</si>
  <si>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</si>
  <si>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</si>
  <si>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</si>
  <si>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</si>
  <si>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</si>
  <si>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</si>
  <si>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</si>
  <si>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</si>
  <si>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</si>
  <si>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</si>
  <si>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</si>
  <si>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</si>
  <si>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</si>
  <si>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</si>
  <si>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</si>
  <si>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</si>
  <si>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</si>
  <si>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</si>
  <si>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</si>
  <si>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</si>
  <si>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</si>
  <si>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</si>
  <si>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</si>
  <si>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</si>
  <si>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</si>
  <si>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</si>
  <si>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</si>
  <si>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</si>
  <si>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</si>
  <si>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</si>
  <si>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</si>
  <si>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</si>
  <si>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</si>
  <si>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</si>
  <si>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</si>
  <si>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</si>
  <si>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</si>
  <si>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</si>
  <si>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</si>
  <si>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</si>
  <si>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</si>
  <si>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</si>
  <si>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</si>
  <si>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</si>
  <si>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</si>
  <si>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</si>
  <si>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</si>
  <si>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</si>
  <si>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</si>
  <si>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</si>
  <si>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</si>
  <si>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</si>
  <si>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</si>
  <si>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</si>
  <si>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</si>
  <si>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</si>
  <si>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</si>
  <si>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</si>
  <si>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</si>
  <si>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</si>
  <si>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</si>
  <si>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</si>
  <si>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</si>
  <si>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</si>
  <si>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</si>
  <si>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</si>
  <si>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</si>
  <si>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</si>
  <si>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</si>
  <si>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</si>
  <si>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</si>
  <si>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</si>
  <si>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</si>
  <si>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</si>
  <si>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</si>
  <si>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</si>
  <si>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</si>
  <si>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</si>
  <si>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</si>
  <si>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</si>
  <si>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</si>
  <si>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</si>
  <si>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</si>
  <si>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</si>
  <si>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</si>
  <si>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</si>
  <si>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</si>
  <si>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</si>
  <si>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</si>
  <si>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</si>
  <si>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</si>
  <si>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</si>
  <si>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</si>
  <si>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</si>
  <si>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</si>
  <si>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</si>
  <si>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</si>
  <si>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</si>
  <si>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</si>
  <si>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</si>
  <si>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</si>
  <si>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</si>
  <si>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</si>
  <si>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</si>
  <si>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</si>
  <si>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</si>
  <si>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</si>
  <si>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</si>
  <si>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</si>
  <si>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</si>
  <si>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</si>
  <si>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</si>
  <si>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</si>
  <si>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</si>
  <si>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</si>
  <si>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</si>
  <si>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</si>
  <si>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</si>
  <si>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</si>
  <si>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</si>
  <si>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</si>
  <si>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</si>
  <si>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</si>
  <si>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</si>
  <si>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</si>
  <si>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</si>
  <si>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</si>
  <si>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</si>
  <si>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</si>
  <si>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</si>
  <si>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</si>
  <si>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</si>
  <si>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</si>
  <si>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</si>
  <si>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</si>
  <si>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</si>
  <si>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</si>
  <si>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</si>
  <si>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</si>
  <si>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</si>
  <si>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</si>
  <si>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</si>
  <si>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</si>
  <si>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</si>
  <si>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</si>
  <si>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</si>
  <si>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</si>
  <si>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</si>
  <si>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</si>
  <si>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</si>
  <si>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</si>
  <si>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</si>
  <si>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</si>
  <si>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</si>
  <si>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</si>
  <si>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</si>
  <si>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</si>
  <si>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</si>
  <si>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</si>
  <si>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</si>
  <si>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</si>
  <si>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</si>
  <si>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</si>
  <si>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</si>
  <si>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</si>
  <si>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</si>
  <si>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</si>
  <si>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</si>
  <si>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</si>
  <si>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</si>
  <si>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</si>
  <si>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</si>
  <si>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</si>
  <si>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</si>
  <si>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</si>
  <si>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</si>
  <si>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</si>
  <si>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</si>
  <si>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</si>
  <si>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</si>
  <si>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</si>
  <si>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</si>
  <si>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</si>
  <si>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</si>
  <si>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</si>
  <si>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</si>
  <si>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</si>
  <si>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</si>
  <si>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</si>
  <si>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</si>
  <si>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</si>
  <si>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</si>
  <si>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</si>
  <si>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</si>
  <si>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</si>
  <si>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</si>
  <si>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</si>
  <si>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</si>
  <si>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</si>
  <si>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</si>
  <si>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</si>
  <si>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</si>
  <si>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</si>
  <si>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</si>
  <si>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</si>
  <si>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</si>
  <si>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</si>
  <si>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</si>
  <si>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</si>
  <si>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</si>
  <si>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</si>
  <si>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</si>
  <si>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</si>
  <si>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</si>
  <si>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</si>
  <si>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</si>
  <si>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</si>
  <si>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</si>
  <si>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</si>
  <si>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</si>
  <si>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</si>
  <si>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</si>
  <si>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</si>
  <si>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</si>
  <si>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</si>
  <si>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</si>
  <si>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</si>
  <si>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</si>
  <si>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</si>
  <si>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</si>
  <si>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</si>
  <si>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</si>
  <si>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</si>
  <si>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</si>
  <si>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</si>
  <si>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</si>
  <si>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</si>
  <si>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</si>
  <si>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</si>
  <si>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</si>
  <si>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</si>
  <si>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</si>
  <si>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</si>
  <si>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</si>
  <si>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</si>
  <si>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</si>
  <si>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</si>
  <si>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</si>
  <si>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</si>
  <si>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</si>
  <si>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</si>
  <si>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</si>
  <si>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</si>
  <si>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</si>
  <si>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</si>
  <si>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</si>
  <si>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</si>
  <si>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</si>
  <si>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</si>
  <si>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</si>
  <si>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</si>
  <si>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</si>
  <si>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</si>
  <si>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</si>
  <si>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</si>
  <si>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</si>
  <si>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</si>
  <si>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</si>
  <si>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</si>
  <si>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</si>
  <si>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</si>
  <si>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</si>
  <si>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</si>
  <si>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</si>
  <si>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</si>
  <si>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</si>
  <si>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</si>
  <si>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</si>
  <si>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</si>
  <si>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</si>
  <si>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</si>
  <si>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</si>
  <si>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</si>
  <si>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</si>
  <si>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</si>
  <si>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</si>
  <si>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</si>
  <si>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</si>
  <si>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</si>
  <si>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</si>
  <si>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</si>
  <si>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</si>
  <si>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</si>
  <si>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</si>
  <si>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</si>
  <si>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</si>
  <si>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</si>
  <si>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</si>
  <si>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</si>
  <si>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</si>
  <si>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</si>
  <si>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</si>
  <si>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</si>
  <si>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</si>
  <si>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</si>
  <si>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</si>
  <si>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</si>
  <si>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</si>
  <si>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</si>
  <si>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</si>
  <si>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</si>
  <si>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</si>
  <si>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</si>
  <si>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</si>
  <si>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</si>
  <si>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</si>
  <si>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</si>
  <si>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</si>
  <si>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</si>
  <si>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</si>
  <si>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</si>
  <si>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</si>
  <si>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</si>
  <si>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</si>
  <si>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</si>
  <si>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</si>
  <si>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</si>
  <si>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</si>
  <si>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</si>
  <si>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</si>
  <si>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</si>
  <si>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</si>
  <si>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</si>
  <si>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</si>
  <si>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</si>
  <si>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</si>
  <si>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</si>
  <si>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</si>
  <si>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</si>
  <si>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</si>
  <si>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</si>
  <si>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</si>
  <si>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</si>
  <si>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</si>
  <si>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</si>
  <si>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</si>
  <si>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</si>
  <si>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</si>
  <si>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</si>
  <si>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</si>
  <si>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</si>
  <si>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</si>
  <si>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</si>
  <si>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</si>
  <si>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</si>
  <si>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</si>
  <si>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</si>
  <si>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</si>
  <si>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</si>
  <si>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</si>
  <si>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</si>
  <si>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</si>
  <si>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</si>
  <si>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</si>
  <si>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</si>
  <si>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</si>
  <si>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</si>
  <si>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</si>
  <si>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</si>
  <si>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</si>
  <si>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</si>
  <si>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</si>
  <si>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</si>
  <si>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</si>
  <si>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</si>
  <si>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</si>
  <si>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</si>
  <si>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</si>
  <si>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</si>
  <si>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</si>
  <si>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</si>
  <si>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</si>
  <si>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</si>
  <si>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</si>
  <si>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</si>
  <si>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</si>
  <si>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</si>
  <si>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</si>
  <si>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</si>
  <si>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</si>
  <si>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</si>
  <si>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</si>
  <si>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</si>
  <si>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</si>
  <si>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</si>
  <si>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</si>
  <si>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</si>
  <si>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</si>
  <si>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</si>
  <si>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</si>
  <si>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</si>
  <si>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</si>
  <si>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</si>
  <si>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</si>
  <si>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</si>
  <si>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</si>
  <si>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</si>
  <si>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</si>
  <si>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</si>
  <si>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</si>
  <si>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</si>
  <si>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</si>
  <si>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</si>
  <si>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</si>
  <si>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</si>
  <si>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</si>
  <si>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</si>
  <si>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</si>
  <si>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</si>
  <si>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</si>
  <si>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</si>
  <si>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</si>
  <si>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</si>
  <si>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</si>
  <si>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</si>
  <si>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</si>
  <si>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</si>
  <si>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</si>
  <si>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</si>
  <si>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</si>
  <si>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</si>
  <si>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</si>
  <si>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</si>
  <si>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</si>
  <si>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</si>
  <si>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</si>
  <si>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</si>
  <si>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</si>
  <si>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</si>
  <si>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</si>
  <si>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</si>
  <si>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</si>
  <si>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</si>
  <si>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</si>
  <si>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</si>
  <si>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</si>
  <si>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</si>
  <si>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</si>
  <si>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</si>
  <si>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</si>
  <si>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</si>
  <si>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</si>
  <si>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</si>
  <si>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</si>
  <si>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</si>
  <si>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</si>
  <si>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</si>
  <si>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</si>
  <si>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</si>
  <si>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</si>
  <si>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</si>
  <si>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</si>
  <si>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</si>
  <si>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</si>
  <si>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</si>
  <si>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</si>
  <si>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</si>
  <si>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</si>
  <si>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</si>
  <si>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</si>
  <si>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</si>
  <si>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</si>
  <si>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</si>
  <si>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</si>
  <si>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</si>
  <si>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</si>
  <si>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</si>
  <si>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</si>
  <si>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</si>
  <si>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</si>
  <si>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</si>
  <si>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</si>
  <si>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</si>
  <si>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</si>
  <si>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</si>
  <si>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</si>
  <si>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</si>
  <si>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</si>
  <si>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</si>
  <si>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</si>
  <si>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</si>
  <si>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</si>
  <si>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</si>
  <si>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</si>
  <si>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</si>
  <si>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</si>
  <si>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</si>
  <si>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</si>
  <si>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</si>
  <si>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</si>
  <si>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</si>
  <si>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</si>
  <si>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</si>
  <si>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</si>
  <si>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</si>
  <si>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</si>
  <si>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</si>
  <si>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</si>
  <si>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</si>
  <si>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</si>
  <si>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</si>
  <si>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</si>
  <si>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</si>
  <si>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</si>
  <si>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</si>
  <si>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</si>
  <si>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</si>
  <si>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</si>
  <si>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</si>
  <si>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</si>
  <si>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</si>
  <si>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</si>
  <si>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</si>
  <si>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</si>
  <si>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</si>
  <si>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</si>
  <si>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</si>
  <si>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</si>
  <si>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</si>
  <si>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</si>
  <si>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</si>
  <si>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</si>
  <si>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</si>
  <si>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</si>
  <si>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</si>
  <si>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</si>
  <si>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</si>
  <si>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</si>
  <si>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</si>
  <si>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</si>
  <si>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</si>
  <si>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</si>
  <si>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</si>
  <si>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</si>
  <si>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</si>
  <si>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</si>
  <si>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</si>
  <si>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</si>
  <si>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</si>
  <si>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</si>
  <si>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</si>
  <si>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</si>
  <si>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</si>
  <si>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</si>
  <si>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</si>
  <si>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</si>
  <si>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</si>
  <si>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</si>
  <si>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</si>
  <si>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</si>
  <si>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</si>
  <si>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</si>
  <si>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</si>
  <si>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</si>
  <si>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</si>
  <si>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</si>
  <si>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</si>
  <si>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</si>
  <si>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</si>
  <si>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</si>
  <si>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</si>
  <si>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</si>
  <si>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</si>
  <si>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</si>
  <si>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</si>
  <si>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</si>
  <si>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</si>
  <si>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</si>
  <si>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</si>
  <si>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</si>
  <si>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</si>
  <si>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</si>
  <si>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</si>
  <si>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</si>
  <si>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</si>
  <si>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</si>
  <si>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</si>
  <si>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</si>
  <si>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</si>
  <si>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</si>
  <si>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</si>
  <si>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</si>
  <si>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</si>
  <si>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</si>
  <si>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</si>
  <si>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</si>
  <si>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</si>
  <si>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</si>
  <si>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</si>
  <si>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</si>
  <si>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</si>
  <si>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</si>
  <si>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</si>
  <si>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</si>
  <si>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</si>
  <si>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</si>
  <si>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</si>
  <si>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</si>
  <si>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</si>
  <si>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</si>
  <si>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</si>
  <si>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</si>
  <si>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</si>
  <si>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</si>
  <si>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</si>
  <si>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</si>
  <si>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</si>
  <si>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</si>
  <si>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</si>
  <si>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</si>
  <si>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</si>
  <si>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</si>
  <si>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</si>
  <si>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</si>
  <si>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</si>
  <si>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</si>
  <si>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</si>
  <si>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</si>
  <si>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</si>
  <si>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</si>
  <si>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</si>
  <si>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</si>
  <si>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</si>
  <si>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</si>
  <si>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</si>
  <si>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</si>
  <si>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</si>
  <si>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</si>
  <si>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</si>
  <si>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</si>
  <si>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</si>
  <si>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</si>
  <si>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</si>
  <si>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</si>
  <si>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</si>
  <si>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</si>
  <si>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</si>
  <si>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</si>
  <si>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</si>
  <si>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</si>
  <si>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</si>
  <si>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</si>
  <si>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</si>
  <si>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</si>
  <si>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</si>
  <si>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</si>
  <si>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</si>
  <si>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</si>
  <si>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</si>
  <si>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</si>
  <si>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</si>
  <si>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</si>
  <si>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</si>
  <si>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</si>
  <si>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</si>
  <si>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</si>
  <si>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</si>
  <si>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</si>
  <si>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</si>
  <si>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</si>
  <si>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</si>
  <si>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</si>
  <si>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</si>
  <si>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</si>
  <si>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</si>
  <si>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</si>
  <si>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</si>
  <si>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</si>
  <si>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</si>
  <si>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</si>
  <si>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</si>
  <si>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</si>
  <si>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</si>
  <si>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</si>
  <si>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</si>
  <si>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</si>
  <si>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</si>
  <si>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</si>
  <si>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</si>
  <si>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</si>
  <si>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</si>
  <si>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</si>
  <si>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</si>
  <si>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</si>
  <si>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</si>
  <si>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</si>
  <si>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</si>
  <si>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</si>
  <si>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</si>
  <si>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</si>
  <si>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</si>
  <si>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</si>
  <si>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</si>
  <si>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</si>
  <si>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</si>
  <si>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</si>
  <si>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</si>
  <si>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</si>
  <si>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</si>
  <si>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</si>
  <si>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</si>
  <si>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</si>
  <si>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</si>
  <si>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</si>
  <si>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</si>
  <si>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</si>
  <si>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</si>
  <si>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</si>
  <si>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</si>
  <si>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</si>
  <si>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</si>
  <si>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</si>
  <si>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</si>
  <si>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</si>
  <si>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</si>
  <si>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</si>
  <si>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</si>
  <si>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</si>
  <si>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</si>
  <si>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</si>
  <si>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</si>
  <si>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</si>
  <si>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</si>
  <si>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</si>
  <si>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</si>
  <si>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</si>
  <si>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</si>
  <si>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</si>
  <si>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</si>
  <si>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</si>
  <si>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</si>
  <si>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</si>
  <si>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</si>
  <si>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</si>
  <si>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</si>
  <si>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</si>
  <si>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</si>
  <si>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</si>
  <si>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</si>
  <si>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</si>
  <si>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</si>
  <si>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</si>
  <si>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</si>
  <si>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</si>
  <si>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</si>
  <si>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</si>
  <si>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</si>
  <si>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</si>
  <si>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</si>
  <si>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</si>
  <si>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</si>
  <si>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</si>
  <si>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</si>
  <si>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</si>
  <si>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</si>
  <si>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</si>
  <si>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</si>
  <si>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</si>
  <si>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</si>
  <si>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</si>
  <si>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</si>
  <si>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</si>
  <si>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</si>
  <si>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</si>
  <si>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</si>
  <si>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</si>
  <si>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</si>
  <si>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</si>
  <si>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</si>
  <si>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</si>
  <si>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</si>
  <si>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</si>
  <si>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</si>
  <si>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</si>
  <si>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</si>
  <si>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</si>
  <si>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</si>
  <si>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</si>
  <si>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</si>
  <si>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</si>
  <si>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</si>
  <si>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</si>
  <si>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</si>
  <si>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</si>
  <si>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</si>
  <si>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</si>
  <si>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</si>
  <si>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</si>
  <si>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</si>
  <si>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</si>
  <si>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</si>
  <si>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</si>
  <si>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</si>
  <si>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</si>
  <si>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</si>
  <si>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</si>
  <si>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</si>
  <si>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</si>
  <si>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</si>
  <si>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</si>
  <si>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</si>
  <si>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</si>
  <si>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</si>
  <si>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</si>
  <si>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</si>
  <si>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</si>
  <si>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</si>
  <si>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</si>
  <si>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</si>
  <si>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</si>
  <si>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</si>
  <si>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</si>
  <si>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</si>
  <si>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</si>
  <si>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</si>
  <si>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</si>
  <si>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</si>
  <si>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</si>
  <si>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</si>
  <si>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</si>
  <si>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</si>
  <si>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</si>
  <si>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</si>
  <si>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</si>
  <si>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</si>
  <si>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</si>
  <si>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</si>
  <si>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</si>
  <si>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</si>
  <si>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</si>
  <si>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</si>
  <si>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</si>
  <si>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</si>
  <si>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</si>
  <si>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</si>
  <si>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</si>
  <si>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</si>
  <si>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</si>
  <si>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</si>
  <si>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</si>
  <si>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</si>
  <si>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</si>
  <si>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</si>
  <si>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</si>
  <si>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</si>
  <si>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</si>
  <si>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</si>
  <si>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</si>
  <si>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</si>
  <si>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</si>
  <si>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</si>
  <si>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</si>
  <si>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</si>
  <si>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</si>
  <si>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</si>
  <si>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</si>
  <si>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</si>
  <si>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</si>
  <si>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</si>
  <si>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</si>
  <si>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</si>
  <si>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</si>
  <si>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</si>
  <si>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</si>
  <si>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</si>
  <si>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</si>
  <si>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</si>
  <si>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</si>
  <si>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</si>
  <si>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</si>
  <si>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</si>
  <si>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</si>
  <si>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</si>
  <si>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</si>
  <si>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</si>
  <si>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</si>
  <si>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</si>
  <si>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</si>
  <si>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</si>
  <si>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</si>
  <si>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</si>
  <si>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</si>
  <si>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</si>
  <si>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</si>
  <si>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</si>
  <si>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</si>
  <si>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</si>
  <si>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</si>
  <si>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</si>
  <si>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</si>
  <si>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</si>
  <si>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</si>
  <si>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</si>
  <si>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</si>
  <si>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</si>
  <si>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</si>
  <si>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</si>
  <si>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</si>
  <si>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</si>
  <si>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</si>
  <si>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</si>
  <si>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</si>
  <si>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</si>
  <si>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</si>
  <si>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</si>
  <si>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</si>
  <si>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</si>
  <si>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</si>
  <si>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</si>
  <si>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</si>
  <si>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</si>
  <si>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</si>
  <si>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</si>
  <si>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</si>
  <si>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</si>
  <si>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</si>
  <si>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</si>
  <si>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</si>
  <si>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</si>
  <si>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</si>
  <si>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</si>
  <si>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</si>
  <si>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</si>
  <si>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</si>
  <si>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</si>
  <si>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</si>
  <si>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</si>
  <si>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</si>
  <si>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</si>
  <si>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</si>
  <si>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</si>
  <si>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</si>
  <si>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</si>
  <si>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</si>
  <si>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</si>
  <si>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</si>
  <si>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</si>
  <si>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</si>
  <si>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</si>
  <si>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</si>
  <si>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</si>
  <si>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</si>
  <si>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</si>
  <si>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</si>
  <si>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</si>
  <si>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</si>
  <si>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</si>
  <si>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</si>
  <si>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</si>
  <si>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</si>
  <si>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</si>
  <si>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</si>
  <si>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</si>
  <si>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</si>
  <si>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</si>
  <si>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</si>
  <si>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</si>
  <si>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</si>
  <si>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</si>
  <si>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</si>
  <si>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</si>
  <si>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</si>
  <si>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</si>
  <si>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</si>
  <si>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</si>
  <si>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</si>
  <si>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</si>
  <si>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</si>
  <si>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</si>
  <si>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</si>
  <si>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</si>
  <si>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</si>
  <si>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</si>
  <si>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</si>
  <si>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</si>
  <si>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</si>
  <si>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</si>
  <si>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</si>
  <si>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</si>
  <si>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</si>
  <si>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</si>
  <si>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</si>
  <si>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</si>
  <si>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</si>
  <si>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</si>
  <si>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</si>
  <si>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</si>
  <si>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</si>
  <si>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</si>
  <si>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</si>
  <si>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</si>
  <si>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</si>
  <si>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</si>
  <si>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</si>
  <si>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</si>
  <si>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</si>
  <si>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</si>
  <si>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</si>
  <si>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</si>
  <si>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</si>
  <si>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</si>
  <si>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</si>
  <si>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</si>
  <si>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</si>
  <si>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</si>
  <si>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</si>
  <si>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</si>
  <si>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</si>
  <si>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</si>
  <si>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</si>
  <si>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</si>
  <si>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</si>
  <si>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</si>
  <si>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</si>
  <si>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</si>
  <si>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</si>
  <si>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</si>
  <si>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</si>
  <si>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</si>
  <si>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</si>
  <si>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</si>
  <si>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</si>
  <si>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</si>
  <si>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</si>
  <si>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</si>
  <si>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</si>
  <si>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</si>
  <si>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</si>
  <si>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</si>
  <si>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</si>
  <si>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</si>
  <si>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</si>
  <si>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</si>
  <si>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</si>
  <si>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</si>
  <si>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</si>
  <si>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</si>
  <si>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</si>
  <si>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</si>
  <si>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</si>
  <si>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</si>
  <si>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</si>
  <si>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</si>
  <si>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</si>
  <si>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</si>
  <si>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</si>
  <si>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</si>
  <si>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</si>
  <si>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</si>
  <si>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</si>
  <si>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</si>
  <si>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</si>
  <si>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</si>
  <si>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</si>
  <si>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</si>
  <si>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</si>
  <si>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</si>
  <si>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</si>
  <si>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</si>
  <si>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</si>
  <si>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</si>
  <si>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</si>
  <si>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</si>
  <si>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</si>
  <si>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</si>
  <si>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</si>
  <si>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</si>
  <si>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</si>
  <si>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</si>
  <si>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</si>
  <si>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</si>
  <si>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</si>
  <si>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</si>
  <si>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</si>
  <si>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</si>
  <si>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</si>
  <si>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</si>
  <si>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</si>
  <si>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</si>
  <si>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</si>
  <si>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</si>
  <si>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</si>
  <si>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</si>
  <si>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</si>
  <si>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</si>
  <si>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</si>
  <si>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</si>
  <si>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</si>
  <si>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</si>
  <si>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</si>
  <si>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</si>
  <si>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</si>
  <si>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</si>
  <si>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</si>
  <si>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</si>
  <si>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</si>
  <si>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</si>
  <si>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</si>
  <si>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</si>
  <si>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</si>
  <si>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</si>
  <si>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</si>
  <si>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</si>
  <si>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</si>
  <si>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</si>
  <si>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</si>
  <si>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</si>
  <si>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</si>
  <si>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</si>
  <si>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</si>
  <si>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</si>
  <si>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</si>
  <si>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</si>
  <si>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</si>
  <si>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</si>
  <si>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</si>
  <si>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</si>
  <si>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</si>
  <si>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</si>
  <si>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</si>
  <si>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</si>
  <si>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</si>
  <si>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</si>
  <si>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</si>
  <si>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</si>
  <si>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</si>
  <si>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</si>
  <si>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</si>
  <si>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</si>
  <si>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</si>
  <si>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</si>
  <si>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</si>
  <si>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</si>
  <si>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</si>
  <si>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</si>
  <si>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</si>
  <si>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</si>
  <si>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</si>
  <si>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</si>
  <si>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</si>
  <si>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</si>
  <si>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</si>
  <si>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</si>
  <si>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</si>
  <si>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</si>
  <si>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</si>
  <si>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</si>
  <si>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</si>
  <si>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</si>
  <si>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</si>
  <si>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</si>
  <si>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</si>
  <si>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</si>
  <si>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</si>
  <si>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</si>
  <si>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</si>
  <si>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</si>
  <si>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</si>
  <si>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</si>
  <si>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</si>
  <si>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</si>
  <si>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</si>
  <si>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</si>
  <si>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</si>
  <si>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</si>
  <si>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</si>
  <si>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</si>
  <si>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</si>
  <si>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</si>
  <si>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</si>
  <si>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</si>
  <si>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</si>
  <si>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</si>
  <si>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</si>
  <si>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</si>
  <si>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</si>
  <si>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</si>
  <si>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</si>
  <si>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</si>
  <si>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</si>
  <si>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</si>
  <si>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</si>
  <si>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</si>
  <si>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</si>
  <si>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</si>
  <si>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</si>
  <si>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</si>
  <si>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</si>
  <si>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</si>
  <si>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</si>
  <si>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</si>
  <si>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</si>
  <si>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</si>
  <si>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</si>
  <si>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</si>
  <si>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</si>
  <si>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</si>
  <si>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</si>
  <si>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</si>
  <si>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</si>
  <si>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</si>
  <si>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</si>
  <si>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</si>
  <si>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</si>
  <si>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</si>
  <si>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</si>
  <si>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</si>
  <si>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</si>
  <si>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</si>
  <si>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</si>
  <si>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</si>
  <si>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</si>
  <si>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</si>
  <si>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</si>
  <si>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</si>
  <si>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</si>
  <si>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</si>
  <si>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</si>
  <si>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</si>
  <si>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</si>
  <si>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</si>
  <si>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</si>
  <si>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</si>
  <si>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</si>
  <si>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</si>
  <si>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</si>
  <si>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</si>
  <si>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</si>
  <si>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</si>
  <si>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</si>
  <si>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</si>
  <si>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</si>
  <si>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</si>
  <si>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</si>
  <si>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</si>
  <si>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</si>
  <si>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</si>
  <si>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</si>
  <si>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</si>
  <si>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</si>
  <si>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</si>
  <si>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</si>
  <si>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</si>
  <si>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</si>
  <si>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</si>
  <si>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</si>
  <si>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</si>
  <si>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</si>
  <si>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</si>
  <si>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</si>
  <si>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</si>
  <si>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</si>
  <si>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</si>
  <si>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</si>
  <si>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</si>
  <si>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</si>
  <si>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</si>
  <si>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</si>
  <si>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</si>
  <si>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</si>
  <si>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</si>
  <si>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</si>
  <si>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</si>
  <si>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</si>
  <si>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</si>
  <si>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</si>
  <si>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</si>
  <si>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</si>
  <si>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</si>
  <si>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</si>
  <si>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</si>
  <si>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</si>
  <si>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</si>
  <si>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</si>
  <si>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</si>
  <si>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</si>
  <si>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</si>
  <si>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</si>
  <si>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</si>
  <si>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</si>
  <si>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</si>
  <si>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</si>
  <si>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</si>
  <si>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</si>
  <si>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</si>
  <si>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</si>
  <si>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</si>
  <si>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</si>
  <si>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</si>
  <si>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</si>
  <si>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</si>
  <si>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</si>
  <si>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</si>
  <si>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</si>
  <si>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</si>
  <si>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</si>
  <si>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</si>
  <si>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</si>
  <si>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</si>
  <si>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</si>
  <si>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</si>
  <si>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</si>
  <si>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</si>
  <si>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</si>
  <si>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</si>
  <si>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</si>
  <si>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</si>
  <si>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</si>
  <si>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</si>
  <si>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</si>
  <si>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</si>
  <si>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</si>
  <si>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</si>
  <si>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</si>
  <si>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</si>
  <si>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</si>
  <si>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</si>
  <si>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</si>
  <si>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</si>
  <si>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</si>
  <si>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</si>
  <si>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</si>
  <si>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</si>
  <si>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</si>
  <si>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</si>
  <si>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</si>
  <si>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</si>
  <si>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</si>
  <si>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</si>
  <si>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</si>
  <si>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</si>
  <si>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</si>
  <si>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</si>
  <si>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</si>
  <si>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</si>
  <si>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</si>
  <si>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</si>
  <si>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</si>
  <si>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</si>
  <si>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</si>
  <si>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</si>
  <si>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</si>
  <si>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</si>
  <si>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</si>
  <si>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</si>
  <si>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</si>
  <si>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</si>
  <si>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</si>
  <si>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</si>
  <si>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</si>
  <si>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</si>
  <si>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</si>
  <si>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</si>
  <si>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</si>
  <si>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</si>
  <si>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</si>
  <si>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</si>
  <si>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</si>
  <si>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</si>
  <si>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</si>
  <si>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</si>
  <si>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</si>
  <si>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</si>
  <si>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</si>
  <si>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</si>
  <si>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</si>
  <si>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</si>
  <si>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</si>
  <si>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</si>
  <si>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</si>
  <si>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</si>
  <si>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</si>
  <si>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</si>
  <si>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</si>
  <si>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</si>
  <si>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</si>
  <si>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</si>
  <si>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</si>
  <si>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</si>
  <si>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</si>
  <si>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</si>
  <si>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</si>
  <si>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</si>
  <si>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</si>
  <si>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</si>
  <si>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</si>
  <si>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</si>
  <si>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</si>
  <si>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</si>
  <si>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</si>
  <si>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</si>
  <si>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</si>
  <si>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</si>
  <si>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</si>
  <si>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</si>
  <si>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</si>
  <si>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</si>
  <si>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</si>
  <si>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</si>
  <si>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</si>
  <si>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</si>
  <si>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</si>
  <si>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</si>
  <si>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</si>
  <si>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</si>
  <si>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</si>
  <si>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</si>
  <si>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</si>
  <si>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</si>
  <si>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</si>
  <si>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</si>
  <si>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</si>
  <si>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</si>
  <si>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</si>
  <si>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</si>
  <si>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</si>
  <si>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</si>
  <si>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</si>
  <si>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</si>
  <si>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</si>
  <si>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</si>
  <si>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</si>
  <si>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</si>
  <si>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</si>
  <si>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</si>
  <si>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</si>
  <si>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</si>
  <si>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</si>
  <si>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</si>
  <si>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</si>
  <si>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</si>
  <si>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</si>
  <si>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</si>
  <si>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</si>
  <si>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</si>
  <si>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</si>
  <si>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</si>
  <si>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</si>
  <si>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</si>
  <si>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</si>
  <si>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</si>
  <si>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</si>
  <si>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</si>
  <si>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</si>
  <si>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</si>
  <si>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</si>
  <si>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</si>
  <si>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</si>
  <si>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</si>
  <si>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</si>
  <si>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</si>
  <si>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</si>
  <si>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</si>
  <si>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</si>
  <si>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</si>
  <si>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</si>
  <si>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</si>
  <si>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</si>
  <si>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</si>
  <si>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</si>
  <si>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</si>
  <si>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</si>
  <si>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</si>
  <si>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</si>
  <si>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</si>
  <si>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</si>
  <si>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</si>
  <si>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</si>
  <si>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</si>
  <si>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</si>
  <si>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</si>
  <si>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</si>
  <si>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</si>
  <si>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</si>
  <si>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</si>
  <si>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</si>
  <si>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</si>
  <si>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</si>
  <si>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</si>
  <si>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</si>
  <si>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</si>
  <si>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</si>
  <si>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</si>
  <si>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</si>
  <si>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</si>
  <si>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</si>
  <si>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</si>
  <si>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</si>
  <si>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</si>
  <si>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</si>
  <si>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</si>
  <si>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</si>
  <si>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</si>
  <si>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</si>
  <si>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</si>
  <si>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</si>
  <si>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</si>
  <si>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</si>
  <si>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</si>
  <si>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</si>
  <si>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</si>
  <si>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</si>
  <si>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</si>
  <si>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</si>
  <si>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</si>
  <si>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</si>
  <si>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</si>
  <si>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</si>
  <si>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</si>
  <si>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</si>
  <si>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</si>
  <si>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</si>
  <si>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</si>
  <si>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</si>
  <si>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</si>
  <si>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</si>
  <si>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</si>
  <si>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</si>
  <si>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</si>
  <si>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</si>
  <si>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</si>
  <si>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</si>
  <si>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</si>
  <si>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</si>
  <si>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</si>
  <si>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</si>
  <si>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</si>
  <si>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</si>
  <si>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</si>
  <si>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</si>
  <si>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</si>
  <si>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</si>
  <si>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</si>
  <si>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</si>
  <si>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</si>
  <si>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</si>
  <si>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</si>
  <si>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</si>
  <si>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</si>
  <si>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</si>
  <si>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</si>
  <si>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</si>
  <si>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</si>
  <si>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</si>
  <si>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</si>
  <si>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</si>
  <si>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</si>
  <si>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</si>
  <si>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</si>
  <si>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</si>
  <si>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</si>
  <si>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</si>
  <si>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</si>
  <si>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</si>
  <si>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</si>
  <si>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</si>
  <si>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</si>
  <si>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</si>
  <si>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</si>
  <si>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</si>
  <si>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</si>
  <si>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</si>
  <si>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</si>
  <si>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</si>
  <si>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</si>
  <si>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</si>
  <si>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</si>
  <si>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</si>
  <si>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</si>
  <si>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</si>
  <si>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</si>
  <si>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</si>
  <si>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</si>
  <si>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</si>
  <si>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</si>
  <si>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</si>
  <si>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</si>
  <si>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</si>
  <si>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</si>
  <si>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</si>
  <si>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</si>
  <si>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</si>
  <si>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</si>
  <si>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</si>
  <si>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</si>
  <si>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</si>
  <si>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</si>
  <si>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</si>
  <si>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</si>
  <si>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</si>
  <si>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</si>
  <si>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</si>
  <si>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</si>
  <si>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</si>
  <si>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</si>
  <si>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</si>
  <si>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</si>
  <si>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</si>
  <si>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</si>
  <si>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</si>
  <si>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</si>
  <si>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</si>
  <si>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</si>
  <si>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</si>
  <si>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</si>
  <si>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</si>
  <si>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</si>
  <si>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</si>
  <si>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</si>
  <si>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</si>
  <si>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</si>
  <si>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</si>
  <si>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</si>
  <si>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</si>
  <si>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</si>
  <si>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</si>
  <si>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</si>
  <si>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</si>
  <si>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</si>
  <si>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</si>
  <si>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</si>
  <si>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</si>
  <si>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</si>
  <si>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</si>
  <si>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</si>
  <si>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</si>
  <si>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</si>
  <si>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</si>
  <si>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</si>
  <si>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</si>
  <si>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</si>
  <si>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</si>
  <si>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</si>
  <si>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</si>
  <si>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</si>
  <si>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</si>
  <si>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</si>
  <si>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</si>
  <si>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</si>
  <si>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</si>
  <si>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</si>
  <si>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</si>
  <si>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</si>
  <si>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</si>
  <si>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</si>
  <si>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</si>
  <si>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</si>
  <si>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</si>
  <si>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</si>
  <si>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</si>
  <si>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</si>
  <si>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</si>
  <si>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</si>
  <si>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</si>
  <si>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</si>
  <si>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</si>
  <si>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</si>
  <si>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</si>
  <si>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</si>
  <si>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</si>
  <si>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</si>
  <si>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</si>
  <si>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</si>
  <si>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</si>
  <si>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</si>
  <si>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</si>
  <si>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</si>
  <si>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</si>
  <si>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</si>
  <si>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</si>
  <si>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</si>
  <si>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</si>
  <si>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</si>
  <si>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</si>
  <si>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</si>
  <si>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</si>
  <si>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</si>
  <si>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</si>
  <si>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</si>
  <si>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</si>
  <si>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</si>
  <si>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</si>
  <si>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</si>
  <si>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</si>
  <si>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</si>
  <si>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</si>
  <si>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</si>
  <si>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</si>
  <si>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</si>
  <si>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</si>
  <si>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</si>
  <si>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</si>
  <si>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</si>
  <si>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</si>
  <si>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</si>
  <si>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</si>
  <si>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</si>
  <si>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</si>
  <si>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</si>
  <si>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</si>
  <si>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</si>
  <si>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</si>
  <si>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</si>
  <si>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</si>
  <si>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</si>
  <si>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</si>
  <si>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</si>
  <si>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</si>
  <si>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</si>
  <si>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</si>
  <si>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</si>
  <si>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</si>
  <si>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</si>
  <si>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</si>
  <si>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</si>
  <si>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</si>
  <si>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</si>
  <si>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</si>
  <si>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</si>
  <si>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</si>
  <si>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</si>
  <si>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</si>
  <si>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</si>
  <si>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</si>
  <si>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</si>
  <si>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</si>
  <si>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</si>
  <si>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</si>
  <si>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</si>
  <si>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</si>
  <si>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</si>
  <si>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</si>
  <si>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</si>
  <si>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</si>
  <si>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</si>
  <si>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</si>
  <si>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</si>
  <si>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</si>
  <si>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</si>
  <si>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</si>
  <si>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</si>
  <si>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</si>
  <si>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</si>
  <si>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</si>
  <si>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</si>
  <si>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</si>
  <si>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</si>
  <si>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</si>
  <si>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</si>
  <si>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</si>
  <si>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</si>
  <si>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</si>
  <si>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</si>
  <si>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</si>
  <si>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</si>
  <si>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</si>
  <si>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</si>
  <si>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</si>
  <si>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</si>
  <si>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</si>
  <si>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</si>
  <si>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</si>
  <si>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</si>
  <si>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</si>
  <si>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</si>
  <si>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</si>
  <si>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</si>
  <si>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</si>
  <si>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</si>
  <si>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</si>
  <si>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</si>
  <si>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</si>
  <si>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</si>
  <si>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</si>
  <si>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</si>
  <si>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</si>
  <si>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</si>
  <si>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</si>
  <si>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</si>
  <si>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</si>
  <si>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</si>
  <si>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</si>
  <si>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</si>
  <si>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</si>
  <si>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</si>
  <si>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</si>
  <si>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</si>
  <si>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</si>
  <si>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</si>
  <si>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</si>
  <si>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</si>
  <si>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</si>
  <si>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</si>
  <si>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</si>
  <si>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</si>
  <si>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</si>
  <si>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</si>
  <si>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</si>
  <si>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</si>
  <si>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</si>
  <si>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</si>
  <si>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</si>
  <si>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</si>
  <si>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</si>
  <si>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</si>
  <si>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</si>
  <si>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</si>
  <si>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</si>
  <si>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</si>
  <si>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</si>
  <si>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</si>
  <si>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</si>
  <si>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</si>
  <si>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</si>
  <si>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</si>
  <si>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</si>
  <si>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</si>
  <si>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</si>
  <si>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</si>
  <si>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</si>
  <si>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</si>
  <si>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</si>
  <si>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</si>
  <si>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</si>
  <si>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</si>
  <si>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</si>
  <si>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</si>
  <si>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</si>
  <si>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</si>
  <si>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</si>
  <si>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</si>
  <si>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</si>
  <si>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</si>
  <si>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</si>
  <si>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</si>
  <si>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</si>
  <si>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</si>
  <si>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</si>
  <si>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</si>
  <si>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</si>
  <si>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</si>
  <si>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</si>
  <si>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</si>
  <si>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</si>
  <si>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</si>
  <si>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</si>
  <si>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</si>
  <si>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</si>
  <si>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</si>
  <si>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</si>
  <si>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</si>
  <si>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</si>
  <si>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</si>
  <si>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</si>
  <si>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</si>
  <si>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</si>
  <si>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</si>
  <si>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</si>
  <si>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</si>
  <si>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</si>
  <si>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</si>
  <si>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</si>
  <si>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</si>
  <si>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</si>
  <si>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</si>
  <si>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</si>
  <si>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</si>
  <si>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</si>
  <si>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</si>
  <si>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</si>
  <si>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</si>
  <si>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</si>
  <si>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</si>
  <si>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</si>
  <si>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</si>
  <si>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</si>
  <si>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</si>
  <si>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</si>
  <si>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</si>
  <si>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</si>
  <si>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</si>
  <si>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</si>
  <si>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</si>
  <si>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</si>
  <si>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</si>
  <si>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</si>
  <si>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</si>
  <si>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</si>
  <si>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</si>
  <si>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</si>
  <si>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</si>
  <si>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</si>
  <si>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</si>
  <si>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</si>
  <si>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</si>
  <si>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</si>
  <si>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</si>
  <si>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</si>
  <si>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</si>
  <si>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</si>
  <si>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</si>
  <si>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</si>
  <si>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</si>
  <si>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</si>
  <si>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</si>
  <si>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</si>
  <si>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</si>
  <si>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</si>
  <si>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</si>
  <si>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</si>
  <si>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</si>
  <si>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</si>
  <si>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</si>
  <si>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</si>
  <si>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</si>
  <si>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</si>
  <si>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</si>
  <si>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</si>
  <si>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</si>
  <si>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</si>
  <si>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</si>
  <si>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</si>
  <si>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</si>
  <si>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</si>
  <si>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</si>
  <si>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</si>
  <si>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</si>
  <si>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</si>
  <si>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</si>
  <si>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</si>
  <si>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</si>
  <si>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</si>
  <si>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</si>
  <si>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</si>
  <si>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</si>
  <si>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</si>
  <si>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</si>
  <si>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</si>
  <si>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</si>
  <si>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</si>
  <si>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</si>
  <si>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</si>
  <si>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</si>
  <si>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</si>
  <si>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</si>
  <si>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</si>
  <si>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</si>
  <si>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</si>
  <si>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</si>
  <si>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</si>
  <si>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</si>
  <si>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</si>
  <si>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</si>
  <si>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</si>
  <si>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</si>
  <si>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</si>
  <si>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</si>
  <si>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</si>
  <si>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</si>
  <si>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</si>
  <si>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</si>
  <si>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</si>
  <si>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</si>
  <si>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</si>
  <si>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</si>
  <si>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</si>
  <si>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</si>
  <si>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</si>
  <si>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</si>
  <si>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</si>
  <si>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</si>
  <si>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</si>
  <si>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</si>
  <si>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</si>
  <si>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</si>
  <si>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</si>
  <si>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</si>
  <si>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</si>
  <si>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</si>
  <si>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</si>
  <si>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</si>
  <si>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</si>
  <si>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</si>
  <si>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</si>
  <si>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</si>
  <si>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</si>
  <si>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</si>
  <si>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</si>
  <si>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</si>
  <si>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</si>
  <si>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</si>
  <si>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</si>
  <si>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</si>
  <si>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</si>
  <si>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</si>
  <si>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</si>
  <si>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</si>
  <si>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</si>
  <si>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</si>
  <si>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</si>
  <si>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</si>
  <si>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</si>
  <si>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</si>
  <si>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</si>
  <si>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</si>
  <si>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</si>
  <si>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</si>
  <si>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</si>
  <si>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</si>
  <si>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</si>
  <si>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</si>
  <si>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</si>
  <si>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</si>
  <si>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</si>
  <si>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</si>
  <si>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</si>
  <si>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</si>
  <si>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</si>
  <si>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</si>
  <si>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</si>
  <si>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</si>
  <si>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</si>
  <si>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</si>
  <si>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</si>
  <si>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</si>
  <si>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</si>
  <si>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</si>
  <si>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</si>
  <si>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</si>
  <si>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</si>
  <si>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</si>
  <si>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</si>
  <si>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</si>
  <si>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</si>
  <si>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</si>
  <si>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</si>
  <si>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</si>
  <si>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</si>
  <si>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</si>
  <si>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</si>
  <si>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</si>
  <si>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</si>
  <si>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</si>
  <si>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</si>
  <si>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</si>
  <si>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</si>
  <si>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</si>
  <si>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</si>
  <si>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</si>
  <si>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</si>
  <si>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</si>
  <si>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</si>
  <si>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</si>
  <si>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</si>
  <si>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</si>
  <si>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</si>
  <si>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</si>
  <si>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</si>
  <si>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</si>
  <si>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</si>
  <si>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</si>
  <si>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</si>
  <si>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</si>
  <si>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</si>
  <si>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</si>
  <si>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</si>
  <si>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</si>
  <si>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</si>
  <si>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</si>
  <si>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</si>
  <si>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</si>
  <si>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</si>
  <si>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</si>
  <si>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</si>
  <si>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</si>
  <si>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</si>
  <si>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</si>
  <si>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</si>
  <si>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</si>
  <si>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</si>
  <si>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</si>
  <si>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</si>
  <si>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</si>
  <si>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</si>
  <si>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</si>
  <si>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</si>
  <si>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</si>
  <si>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</si>
  <si>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</si>
  <si>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</si>
  <si>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</si>
  <si>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</si>
  <si>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</si>
  <si>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</si>
  <si>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</si>
  <si>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</si>
  <si>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</si>
  <si>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</si>
  <si>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</si>
  <si>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</si>
  <si>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</si>
  <si>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</si>
  <si>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</si>
  <si>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</si>
  <si>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</si>
  <si>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</si>
  <si>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</si>
  <si>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</si>
  <si>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</si>
  <si>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</si>
  <si>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</si>
  <si>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</si>
  <si>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</si>
  <si>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</si>
  <si>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</si>
  <si>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</si>
  <si>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</si>
  <si>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</si>
  <si>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</si>
  <si>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</si>
  <si>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</si>
  <si>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</si>
  <si>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</si>
  <si>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</si>
  <si>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</si>
  <si>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</si>
  <si>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</si>
  <si>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</si>
  <si>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</si>
  <si>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</si>
  <si>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</si>
  <si>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</si>
  <si>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</si>
  <si>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</si>
  <si>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</si>
  <si>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</si>
  <si>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</si>
  <si>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</si>
  <si>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</si>
  <si>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</si>
  <si>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</si>
  <si>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</si>
  <si>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</si>
  <si>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</si>
  <si>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</si>
  <si>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</si>
  <si>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</si>
  <si>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</si>
  <si>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</si>
  <si>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</si>
  <si>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</si>
  <si>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</si>
  <si>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</si>
  <si>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</si>
  <si>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</si>
  <si>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</si>
  <si>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</si>
  <si>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</si>
  <si>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</si>
  <si>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</si>
  <si>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</si>
  <si>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</si>
  <si>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</si>
  <si>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</si>
  <si>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</si>
  <si>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</si>
  <si>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</si>
  <si>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</si>
  <si>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</si>
  <si>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</si>
  <si>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</si>
  <si>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</si>
  <si>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</si>
  <si>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</si>
  <si>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</si>
  <si>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</si>
  <si>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</si>
  <si>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</si>
  <si>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</si>
  <si>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</si>
  <si>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</si>
  <si>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</si>
  <si>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</si>
  <si>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</si>
  <si>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</si>
  <si>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</si>
  <si>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</si>
  <si>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</si>
  <si>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</si>
  <si>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</si>
  <si>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</si>
  <si>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</si>
  <si>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</si>
  <si>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</si>
  <si>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</si>
  <si>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</si>
  <si>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</si>
  <si>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</si>
  <si>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</si>
  <si>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</si>
  <si>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</si>
  <si>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</si>
  <si>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</si>
  <si>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</si>
  <si>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</si>
  <si>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</si>
  <si>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</si>
  <si>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</si>
  <si>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</si>
  <si>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</si>
  <si>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</si>
  <si>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</si>
  <si>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</si>
  <si>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</si>
  <si>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</si>
  <si>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</si>
  <si>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</si>
  <si>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</si>
  <si>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</si>
  <si>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</si>
  <si>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</si>
  <si>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</si>
  <si>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</si>
  <si>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</si>
  <si>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</si>
  <si>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</si>
  <si>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</si>
  <si>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</si>
  <si>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</si>
  <si>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</si>
  <si>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</si>
  <si>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</si>
  <si>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</si>
  <si>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</si>
  <si>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</si>
  <si>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</si>
  <si>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</si>
  <si>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</si>
  <si>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</si>
  <si>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</si>
  <si>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</si>
  <si>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</si>
  <si>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</si>
  <si>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</si>
  <si>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</si>
  <si>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</si>
  <si>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</si>
  <si>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</si>
  <si>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</si>
  <si>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</si>
  <si>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</si>
  <si>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</si>
  <si>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</si>
  <si>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</si>
  <si>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</si>
  <si>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</si>
  <si>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</si>
  <si>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</si>
  <si>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</si>
  <si>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</si>
  <si>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</si>
  <si>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</si>
  <si>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</si>
  <si>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</si>
  <si>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</si>
  <si>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</si>
  <si>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</si>
  <si>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</si>
  <si>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</si>
  <si>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</si>
  <si>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</si>
  <si>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</si>
  <si>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</si>
  <si>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</si>
  <si>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</si>
  <si>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</si>
  <si>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</si>
  <si>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</si>
  <si>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</si>
  <si>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</si>
  <si>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</si>
  <si>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</si>
  <si>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</si>
  <si>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</si>
  <si>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</si>
  <si>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</si>
  <si>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</si>
  <si>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</si>
  <si>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</si>
  <si>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</si>
  <si>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</si>
  <si>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</si>
  <si>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</si>
  <si>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</si>
  <si>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</si>
  <si>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</si>
  <si>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</si>
  <si>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</si>
  <si>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</si>
  <si>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</si>
  <si>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</si>
  <si>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</si>
  <si>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</si>
  <si>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</si>
  <si>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</si>
  <si>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</si>
  <si>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</si>
  <si>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</si>
  <si>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</si>
  <si>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</si>
  <si>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</si>
  <si>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</si>
  <si>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</si>
  <si>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</si>
  <si>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</si>
  <si>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</si>
  <si>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</si>
  <si>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</si>
  <si>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</si>
  <si>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</si>
  <si>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</si>
  <si>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</si>
  <si>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</si>
  <si>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</si>
  <si>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</si>
  <si>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</si>
  <si>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</si>
  <si>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</si>
  <si>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</si>
  <si>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</si>
  <si>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</si>
  <si>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</si>
  <si>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</si>
  <si>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</si>
  <si>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</si>
  <si>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</si>
  <si>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</si>
  <si>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</si>
  <si>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</si>
  <si>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</si>
  <si>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</si>
  <si>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</si>
  <si>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</si>
  <si>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</si>
  <si>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</si>
  <si>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</si>
  <si>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</si>
  <si>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</si>
  <si>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</si>
  <si>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</si>
  <si>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</si>
  <si>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</si>
  <si>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</si>
  <si>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</si>
  <si>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</si>
  <si>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</si>
  <si>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</si>
  <si>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</si>
  <si>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</si>
  <si>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</si>
  <si>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</si>
  <si>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</si>
  <si>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</si>
  <si>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</si>
  <si>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</si>
  <si>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</si>
  <si>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</si>
  <si>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</si>
  <si>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</si>
  <si>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</si>
  <si>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</si>
  <si>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</si>
  <si>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</si>
  <si>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</si>
  <si>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</si>
  <si>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</si>
  <si>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</si>
  <si>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</si>
  <si>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</si>
  <si>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</si>
  <si>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</si>
  <si>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</si>
  <si>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</si>
  <si>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</si>
  <si>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</si>
  <si>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</si>
  <si>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</si>
  <si>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</si>
  <si>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</si>
  <si>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</si>
  <si>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</si>
  <si>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</si>
  <si>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</si>
  <si>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</si>
  <si>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</si>
  <si>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</si>
  <si>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</si>
  <si>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</si>
  <si>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</si>
  <si>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</si>
  <si>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</si>
  <si>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</si>
  <si>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</si>
  <si>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</si>
  <si>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</si>
  <si>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</si>
  <si>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</si>
  <si>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</si>
  <si>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</si>
  <si>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</si>
  <si>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</si>
  <si>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</si>
  <si>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</si>
  <si>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</si>
  <si>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</si>
  <si>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</si>
  <si>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</si>
  <si>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</si>
  <si>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</si>
  <si>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</si>
  <si>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</si>
  <si>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</si>
  <si>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</si>
  <si>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</si>
  <si>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</si>
  <si>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</si>
  <si>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</si>
  <si>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</si>
  <si>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</si>
  <si>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</si>
  <si>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</si>
  <si>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</si>
  <si>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</si>
  <si>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</si>
  <si>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</si>
  <si>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</si>
  <si>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</si>
  <si>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</si>
  <si>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</si>
  <si>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</si>
  <si>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</si>
  <si>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</si>
  <si>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</si>
  <si>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</si>
  <si>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</si>
  <si>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</si>
  <si>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</si>
  <si>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</si>
  <si>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</si>
  <si>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</si>
  <si>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</si>
  <si>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</si>
  <si>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</si>
  <si>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</si>
  <si>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</si>
  <si>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</si>
  <si>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</si>
  <si>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</si>
  <si>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</si>
  <si>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</si>
  <si>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</si>
  <si>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</si>
  <si>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</si>
  <si>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</si>
  <si>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</si>
  <si>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</si>
  <si>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</si>
  <si>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</si>
  <si>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</si>
  <si>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</si>
  <si>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</si>
  <si>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</si>
  <si>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</si>
  <si>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</si>
  <si>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</si>
  <si>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</si>
  <si>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</si>
  <si>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</si>
  <si>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</si>
  <si>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</si>
  <si>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</si>
  <si>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</si>
  <si>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</si>
  <si>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</si>
  <si>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</si>
  <si>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</si>
  <si>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</si>
  <si>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</si>
  <si>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</si>
  <si>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</si>
  <si>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</si>
  <si>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</si>
  <si>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</si>
  <si>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</si>
  <si>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</si>
  <si>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</si>
  <si>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</si>
  <si>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</si>
  <si>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</si>
  <si>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</si>
  <si>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</si>
  <si>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</si>
  <si>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</si>
  <si>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</si>
  <si>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</si>
  <si>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</si>
  <si>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</si>
  <si>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</si>
  <si>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</si>
  <si>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</si>
  <si>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</si>
  <si>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</si>
  <si>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</si>
  <si>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</si>
  <si>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</si>
  <si>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</si>
  <si>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</si>
  <si>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</si>
  <si>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</si>
  <si>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</si>
  <si>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</si>
  <si>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</si>
  <si>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</si>
  <si>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</si>
  <si>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</si>
  <si>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</si>
  <si>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</si>
  <si>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</si>
  <si>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</si>
  <si>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</si>
  <si>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</si>
  <si>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</si>
  <si>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</si>
  <si>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</si>
  <si>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</si>
  <si>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</si>
  <si>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</si>
  <si>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</si>
  <si>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</si>
  <si>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</si>
  <si>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</si>
  <si>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</si>
  <si>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</si>
  <si>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</si>
  <si>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</si>
  <si>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</si>
  <si>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</si>
  <si>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</si>
  <si>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</si>
  <si>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</si>
  <si>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</si>
  <si>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</si>
  <si>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</si>
  <si>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</si>
  <si>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</si>
  <si>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</si>
  <si>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</si>
  <si>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</si>
  <si>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</si>
  <si>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</si>
  <si>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</si>
  <si>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</si>
  <si>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</si>
  <si>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</si>
  <si>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</si>
  <si>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</si>
  <si>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</si>
  <si>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</si>
  <si>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</si>
  <si>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</si>
  <si>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</si>
  <si>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</si>
  <si>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</si>
  <si>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</si>
  <si>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</si>
  <si>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</si>
  <si>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</si>
  <si>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</si>
  <si>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</si>
  <si>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</si>
  <si>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</si>
  <si>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</si>
  <si>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</si>
  <si>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</si>
  <si>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</si>
  <si>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</si>
  <si>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</si>
  <si>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</si>
  <si>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</si>
  <si>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</si>
  <si>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</si>
  <si>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</si>
  <si>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</si>
  <si>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</si>
  <si>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</si>
  <si>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</si>
  <si>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</si>
  <si>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</si>
  <si>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</si>
  <si>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</si>
  <si>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</si>
  <si>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</si>
  <si>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</si>
  <si>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</si>
  <si>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</si>
  <si>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</si>
  <si>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</si>
  <si>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</si>
  <si>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</si>
  <si>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</si>
  <si>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</si>
  <si>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</si>
  <si>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</si>
  <si>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</si>
  <si>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</si>
  <si>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</si>
  <si>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</si>
  <si>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</si>
  <si>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</si>
  <si>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</si>
  <si>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</si>
  <si>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</si>
  <si>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</si>
  <si>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</si>
  <si>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</si>
  <si>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</si>
  <si>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</si>
  <si>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</si>
  <si>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</si>
  <si>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</si>
  <si>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</si>
  <si>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</si>
  <si>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</si>
  <si>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</si>
  <si>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</si>
  <si>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</si>
  <si>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</si>
  <si>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</si>
  <si>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</si>
  <si>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</si>
  <si>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</si>
  <si>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</si>
  <si>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</si>
  <si>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</si>
  <si>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</si>
  <si>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</si>
  <si>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</si>
  <si>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</si>
  <si>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</si>
  <si>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</si>
  <si>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</si>
  <si>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</si>
  <si>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</si>
  <si>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</si>
  <si>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</si>
  <si>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</si>
  <si>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</si>
  <si>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</si>
  <si>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</si>
  <si>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</si>
  <si>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</si>
  <si>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</si>
  <si>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</si>
  <si>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</si>
  <si>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</si>
  <si>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</si>
  <si>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</si>
  <si>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</si>
  <si>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</si>
  <si>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</si>
  <si>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</si>
  <si>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</si>
  <si>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</si>
  <si>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</si>
  <si>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</si>
  <si>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</si>
  <si>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</si>
  <si>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</si>
  <si>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</si>
  <si>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</si>
  <si>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</si>
  <si>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</si>
  <si>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</si>
  <si>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</si>
  <si>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</si>
  <si>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</si>
  <si>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</si>
  <si>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</si>
  <si>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</si>
  <si>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</si>
  <si>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</si>
  <si>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</si>
  <si>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</si>
  <si>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</si>
  <si>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</si>
  <si>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</si>
  <si>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</si>
  <si>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</si>
  <si>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</si>
  <si>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</si>
  <si>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</si>
  <si>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</si>
  <si>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</si>
  <si>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</si>
  <si>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</si>
  <si>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</si>
  <si>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</si>
  <si>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</si>
  <si>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</si>
  <si>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</si>
  <si>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</si>
  <si>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</si>
  <si>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</si>
  <si>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</si>
  <si>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</si>
  <si>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</si>
  <si>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</si>
  <si>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</si>
  <si>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</si>
  <si>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</si>
  <si>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</si>
  <si>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</si>
  <si>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</si>
  <si>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</si>
  <si>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</si>
  <si>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</si>
  <si>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</si>
  <si>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</si>
  <si>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</si>
  <si>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</si>
  <si>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</si>
  <si>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</si>
  <si>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</si>
  <si>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</si>
  <si>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</si>
  <si>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</si>
  <si>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</si>
  <si>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</si>
  <si>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</si>
  <si>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</si>
  <si>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</si>
  <si>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</si>
  <si>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</si>
  <si>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</si>
  <si>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</si>
  <si>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</si>
  <si>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</si>
  <si>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</si>
  <si>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</si>
  <si>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</si>
  <si>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</si>
  <si>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</si>
  <si>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</si>
  <si>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</si>
  <si>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</si>
  <si>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</si>
  <si>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</si>
  <si>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</si>
  <si>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</si>
  <si>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</si>
  <si>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</si>
  <si>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</si>
  <si>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</si>
  <si>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</si>
  <si>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</si>
  <si>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</si>
  <si>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</si>
  <si>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</si>
  <si>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</si>
  <si>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</si>
  <si>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</si>
  <si>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</si>
  <si>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</si>
  <si>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</si>
  <si>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</si>
  <si>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</si>
  <si>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</si>
  <si>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</si>
  <si>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</si>
  <si>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</si>
  <si>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</si>
  <si>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</si>
  <si>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</si>
  <si>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</si>
  <si>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</si>
  <si>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</si>
  <si>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</si>
  <si>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</si>
  <si>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</si>
  <si>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</si>
  <si>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</si>
  <si>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</si>
  <si>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</si>
  <si>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</si>
  <si>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</si>
  <si>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</si>
  <si>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</si>
  <si>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</si>
  <si>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</si>
  <si>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</si>
  <si>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</si>
  <si>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</si>
  <si>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</si>
  <si>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</si>
  <si>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</si>
  <si>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</si>
  <si>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</si>
  <si>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</si>
  <si>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</si>
  <si>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</si>
  <si>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</si>
  <si>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</si>
  <si>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</si>
  <si>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</si>
  <si>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</si>
  <si>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</si>
  <si>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</si>
  <si>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</si>
  <si>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</si>
  <si>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</si>
  <si>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</si>
  <si>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</si>
  <si>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</si>
  <si>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</si>
  <si>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</si>
  <si>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</si>
  <si>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</si>
  <si>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</si>
  <si>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</si>
  <si>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</si>
  <si>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</si>
  <si>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</si>
  <si>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</si>
  <si>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</si>
  <si>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</si>
  <si>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</si>
  <si>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</si>
  <si>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</si>
  <si>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</si>
  <si>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</si>
  <si>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</si>
  <si>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</si>
  <si>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</si>
  <si>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</si>
  <si>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</si>
  <si>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</si>
  <si>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</si>
  <si>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</si>
  <si>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</si>
  <si>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</si>
  <si>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</si>
  <si>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</si>
  <si>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</si>
  <si>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</si>
  <si>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</si>
  <si>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</si>
  <si>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</si>
  <si>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</si>
  <si>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</si>
  <si>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</si>
  <si>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</si>
  <si>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</si>
  <si>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</si>
  <si>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</si>
  <si>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</si>
  <si>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</si>
  <si>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</si>
  <si>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</si>
  <si>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</si>
  <si>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</si>
  <si>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</si>
  <si>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</si>
  <si>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</si>
  <si>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</si>
  <si>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</si>
  <si>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</si>
  <si>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</si>
  <si>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</si>
  <si>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</si>
  <si>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</si>
  <si>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</si>
  <si>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</si>
  <si>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</si>
  <si>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</si>
  <si>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</si>
  <si>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</si>
  <si>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</si>
  <si>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</si>
  <si>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</si>
  <si>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</si>
  <si>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</si>
  <si>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</si>
  <si>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</si>
  <si>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</si>
  <si>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</si>
  <si>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</si>
  <si>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</si>
  <si>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</si>
  <si>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</si>
  <si>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</si>
  <si>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</si>
  <si>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</si>
  <si>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</si>
  <si>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</si>
  <si>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</si>
  <si>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</si>
  <si>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</si>
  <si>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</si>
  <si>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</si>
  <si>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</si>
  <si>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</si>
  <si>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</si>
  <si>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</si>
  <si>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</si>
  <si>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</si>
  <si>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</si>
  <si>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</si>
  <si>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</si>
  <si>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</si>
  <si>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</si>
  <si>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</si>
  <si>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</si>
  <si>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</si>
  <si>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</si>
  <si>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</si>
  <si>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</si>
  <si>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</si>
  <si>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</si>
  <si>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</si>
  <si>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</si>
  <si>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</si>
  <si>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</si>
  <si>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</si>
  <si>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</si>
  <si>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</si>
  <si>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</si>
  <si>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</si>
  <si>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</si>
  <si>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</si>
  <si>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</si>
  <si>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</si>
  <si>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</si>
  <si>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</si>
  <si>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</si>
  <si>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</si>
  <si>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</si>
  <si>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</si>
  <si>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</si>
  <si>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</si>
  <si>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</si>
  <si>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</si>
  <si>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</si>
  <si>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</si>
  <si>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</si>
  <si>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</si>
  <si>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</si>
  <si>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</si>
  <si>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</si>
  <si>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</si>
  <si>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</si>
  <si>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</si>
  <si>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</si>
  <si>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</si>
  <si>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</si>
  <si>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</si>
  <si>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</si>
  <si>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</si>
  <si>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</si>
  <si>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</si>
  <si>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</si>
  <si>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</si>
  <si>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</si>
  <si>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</si>
  <si>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</si>
  <si>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</si>
  <si>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</si>
  <si>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</si>
  <si>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</si>
  <si>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</si>
  <si>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</si>
  <si>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</si>
  <si>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</si>
  <si>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</si>
  <si>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</si>
  <si>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</si>
  <si>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</si>
  <si>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</si>
  <si>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</si>
  <si>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</si>
  <si>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</si>
  <si>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</si>
  <si>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</si>
  <si>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</si>
  <si>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</si>
  <si>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</si>
  <si>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</si>
  <si>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</si>
  <si>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</si>
  <si>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</si>
  <si>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</si>
  <si>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</si>
  <si>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</si>
  <si>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</si>
  <si>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</si>
  <si>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</si>
  <si>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</si>
  <si>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</si>
  <si>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</si>
  <si>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</si>
  <si>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</si>
  <si>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</si>
  <si>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</si>
  <si>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</si>
  <si>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</si>
  <si>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</si>
  <si>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</si>
  <si>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</si>
  <si>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</si>
  <si>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</si>
  <si>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</si>
  <si>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</si>
  <si>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</si>
  <si>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</si>
  <si>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</si>
  <si>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</si>
  <si>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</si>
  <si>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</si>
  <si>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</si>
  <si>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</si>
  <si>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</si>
  <si>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</si>
  <si>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</si>
  <si>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</si>
  <si>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</si>
  <si>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</si>
  <si>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</si>
  <si>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</si>
  <si>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</si>
  <si>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</si>
  <si>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</si>
  <si>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</si>
  <si>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</si>
  <si>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</si>
  <si>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</si>
  <si>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</si>
  <si>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</si>
  <si>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</si>
  <si>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</si>
  <si>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</si>
  <si>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</si>
  <si>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</si>
  <si>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</si>
  <si>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</si>
  <si>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</si>
  <si>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</si>
  <si>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</si>
  <si>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</si>
  <si>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</si>
  <si>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</si>
  <si>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</si>
  <si>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</si>
  <si>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</si>
  <si>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</si>
  <si>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</si>
  <si>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</si>
  <si>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</si>
  <si>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</si>
  <si>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</si>
  <si>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</si>
  <si>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</si>
  <si>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</si>
  <si>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</si>
  <si>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</si>
  <si>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</si>
  <si>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</si>
  <si>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</si>
  <si>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</si>
  <si>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</si>
  <si>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</si>
  <si>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</si>
  <si>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</si>
  <si>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</si>
  <si>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</si>
  <si>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</si>
  <si>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</si>
  <si>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</si>
  <si>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</si>
  <si>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</si>
  <si>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</si>
  <si>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</si>
  <si>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</si>
  <si>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</si>
  <si>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</si>
  <si>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</si>
  <si>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</si>
  <si>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</si>
  <si>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</si>
  <si>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</si>
  <si>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</si>
  <si>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</si>
  <si>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</si>
  <si>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</si>
  <si>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</si>
  <si>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</si>
  <si>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</si>
  <si>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</si>
  <si>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</si>
  <si>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</si>
  <si>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</si>
  <si>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</si>
  <si>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</si>
  <si>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</si>
  <si>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</si>
  <si>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</si>
  <si>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</si>
  <si>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</si>
  <si>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</si>
  <si>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</si>
  <si>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</si>
  <si>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</si>
  <si>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</si>
  <si>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</si>
  <si>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</si>
  <si>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</si>
  <si>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</si>
  <si>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</si>
  <si>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</si>
  <si>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</si>
  <si>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</si>
  <si>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</si>
  <si>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</si>
  <si>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</si>
  <si>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</si>
  <si>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</si>
  <si>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</si>
  <si>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</si>
  <si>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</si>
  <si>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</si>
  <si>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</si>
  <si>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</si>
  <si>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</si>
  <si>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</si>
  <si>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</si>
  <si>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</si>
  <si>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</si>
  <si>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</si>
  <si>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</si>
  <si>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</si>
  <si>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</si>
  <si>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</si>
  <si>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</si>
  <si>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</si>
  <si>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</si>
  <si>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</si>
  <si>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</si>
  <si>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</si>
  <si>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</si>
  <si>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</si>
  <si>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</si>
  <si>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</si>
  <si>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</si>
  <si>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</si>
  <si>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</si>
  <si>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</si>
  <si>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</si>
  <si>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</si>
  <si>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</si>
  <si>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</si>
  <si>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</si>
  <si>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</si>
  <si>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</si>
  <si>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</si>
  <si>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</si>
  <si>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</si>
  <si>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</si>
  <si>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</si>
  <si>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</si>
  <si>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</si>
  <si>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</si>
  <si>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</si>
  <si>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</si>
  <si>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</si>
  <si>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</si>
  <si>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</si>
  <si>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</si>
  <si>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</si>
  <si>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</si>
  <si>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</si>
  <si>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</si>
  <si>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</si>
  <si>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</si>
  <si>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</si>
  <si>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</si>
  <si>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</si>
  <si>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</si>
  <si>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</si>
  <si>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</si>
  <si>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</si>
  <si>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</si>
  <si>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</si>
  <si>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</si>
  <si>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</si>
  <si>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</si>
  <si>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</si>
  <si>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</si>
  <si>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</si>
  <si>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</si>
  <si>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</si>
  <si>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</si>
  <si>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</si>
  <si>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</si>
  <si>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</si>
  <si>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</si>
  <si>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</si>
  <si>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</si>
  <si>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</si>
  <si>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</si>
  <si>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</si>
  <si>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</si>
  <si>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</si>
  <si>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</si>
  <si>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</si>
  <si>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</si>
  <si>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</si>
  <si>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</si>
  <si>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</si>
  <si>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</si>
  <si>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</si>
  <si>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</si>
  <si>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</si>
  <si>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</si>
  <si>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</si>
  <si>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</si>
  <si>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</si>
  <si>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</si>
  <si>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</si>
  <si>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</si>
  <si>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</si>
  <si>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</si>
  <si>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</si>
  <si>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</si>
  <si>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</si>
  <si>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</si>
  <si>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</si>
  <si>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</si>
  <si>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</si>
  <si>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</si>
  <si>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</si>
  <si>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</si>
  <si>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</si>
  <si>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</si>
  <si>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</si>
  <si>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</si>
  <si>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</si>
  <si>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</si>
  <si>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</si>
  <si>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</si>
  <si>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</si>
  <si>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</si>
  <si>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</si>
  <si>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</si>
  <si>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</si>
  <si>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</si>
  <si>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</si>
  <si>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</si>
  <si>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</si>
  <si>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</si>
  <si>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</si>
  <si>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</si>
  <si>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</si>
  <si>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</si>
  <si>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</si>
  <si>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</si>
  <si>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</si>
  <si>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</si>
  <si>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</si>
  <si>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</si>
  <si>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</si>
  <si>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</si>
  <si>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</si>
  <si>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</si>
  <si>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</si>
  <si>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</si>
  <si>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</si>
  <si>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</si>
  <si>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</si>
  <si>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</si>
  <si>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</si>
  <si>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</si>
  <si>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</si>
  <si>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</si>
  <si>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</si>
  <si>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</si>
  <si>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</si>
  <si>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</si>
  <si>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</si>
  <si>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</si>
  <si>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</si>
  <si>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</si>
  <si>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</si>
  <si>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</si>
  <si>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</si>
  <si>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</si>
  <si>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</si>
  <si>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</si>
  <si>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</si>
  <si>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</si>
  <si>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</si>
  <si>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</si>
  <si>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</si>
  <si>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</si>
  <si>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</si>
  <si>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</si>
  <si>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</si>
  <si>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</si>
  <si>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</si>
  <si>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</si>
  <si>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</si>
  <si>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</si>
  <si>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</si>
  <si>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</si>
  <si>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</si>
  <si>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</si>
  <si>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</si>
  <si>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</si>
  <si>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</si>
  <si>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</si>
  <si>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</si>
  <si>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</si>
  <si>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</si>
  <si>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</si>
  <si>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</si>
  <si>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</si>
  <si>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</si>
  <si>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</si>
  <si>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</si>
  <si>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</si>
  <si>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</si>
  <si>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</si>
  <si>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</si>
  <si>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</si>
  <si>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</si>
  <si>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</si>
  <si>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</si>
  <si>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</si>
  <si>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</si>
  <si>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</si>
  <si>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</si>
  <si>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</si>
  <si>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</si>
  <si>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</si>
  <si>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</si>
  <si>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</si>
  <si>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</si>
  <si>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</si>
  <si>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</si>
  <si>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</si>
  <si>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</si>
  <si>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</si>
  <si>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</si>
  <si>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</si>
  <si>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</si>
  <si>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</si>
  <si>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</si>
  <si>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</si>
  <si>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</si>
  <si>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</si>
  <si>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</si>
  <si>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</si>
  <si>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</si>
  <si>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</si>
  <si>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</si>
  <si>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</si>
  <si>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</si>
  <si>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</si>
  <si>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</si>
  <si>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</si>
  <si>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</si>
  <si>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</si>
  <si>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</si>
  <si>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</si>
  <si>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</si>
  <si>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</si>
  <si>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</si>
  <si>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</si>
  <si>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</si>
  <si>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</si>
  <si>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</si>
  <si>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</si>
  <si>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</si>
  <si>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</si>
  <si>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</si>
  <si>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</si>
  <si>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</si>
  <si>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</si>
  <si>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</si>
  <si>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</si>
  <si>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</si>
  <si>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</si>
  <si>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</si>
  <si>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</si>
  <si>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</si>
  <si>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</si>
  <si>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</si>
  <si>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</si>
  <si>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</si>
  <si>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</si>
  <si>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</si>
  <si>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</si>
  <si>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</si>
  <si>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</si>
  <si>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</si>
  <si>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</si>
  <si>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</si>
  <si>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</si>
  <si>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</si>
  <si>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</si>
  <si>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</si>
  <si>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</si>
  <si>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</si>
  <si>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</si>
  <si>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</si>
  <si>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</si>
  <si>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</si>
  <si>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</si>
  <si>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</si>
  <si>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</si>
  <si>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</si>
  <si>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</si>
  <si>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</si>
  <si>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</si>
  <si>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</si>
  <si>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</si>
  <si>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</si>
  <si>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</si>
  <si>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</si>
  <si>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</si>
  <si>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</si>
  <si>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</si>
  <si>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</si>
  <si>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</si>
  <si>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</si>
  <si>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</si>
  <si>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</si>
  <si>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</si>
  <si>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</si>
  <si>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</si>
  <si>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</si>
  <si>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</si>
  <si>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</si>
  <si>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</si>
  <si>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</si>
  <si>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</si>
  <si>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</si>
  <si>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</si>
  <si>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</si>
  <si>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</si>
  <si>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</si>
  <si>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</si>
  <si>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</si>
  <si>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</si>
  <si>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</si>
  <si>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</si>
  <si>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</si>
  <si>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</si>
  <si>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</si>
  <si>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</si>
  <si>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</si>
  <si>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</si>
  <si>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</si>
  <si>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</si>
  <si>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</si>
  <si>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</si>
  <si>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</si>
  <si>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</si>
  <si>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</si>
  <si>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</si>
  <si>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</si>
  <si>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</si>
  <si>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</si>
  <si>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</si>
  <si>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</si>
  <si>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</si>
  <si>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</si>
  <si>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</si>
  <si>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</si>
  <si>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</si>
  <si>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</si>
  <si>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</si>
  <si>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</si>
  <si>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</si>
  <si>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</si>
  <si>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</si>
  <si>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</si>
  <si>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</si>
  <si>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</si>
  <si>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</si>
  <si>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</si>
  <si>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</si>
  <si>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</si>
  <si>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</si>
  <si>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</si>
  <si>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</si>
  <si>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</si>
  <si>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</si>
  <si>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</si>
  <si>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</si>
  <si>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</si>
  <si>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</si>
  <si>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</si>
  <si>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</si>
  <si>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</si>
  <si>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</si>
  <si>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</si>
  <si>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</si>
  <si>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</si>
  <si>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</si>
  <si>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</si>
  <si>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</si>
  <si>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</si>
  <si>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</si>
  <si>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</si>
  <si>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</si>
  <si>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</si>
  <si>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</si>
  <si>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</si>
  <si>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</si>
  <si>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</si>
  <si>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</si>
  <si>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</si>
  <si>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</si>
  <si>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</si>
  <si>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</si>
  <si>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</si>
  <si>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</si>
  <si>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</si>
  <si>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</si>
  <si>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</si>
  <si>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</si>
  <si>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</si>
  <si>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</si>
  <si>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</si>
  <si>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</si>
  <si>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</si>
  <si>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</si>
  <si>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</si>
  <si>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</si>
  <si>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</si>
  <si>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</si>
  <si>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</si>
  <si>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</si>
  <si>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</si>
  <si>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</si>
  <si>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</si>
  <si>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</si>
  <si>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</si>
  <si>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</si>
  <si>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</si>
  <si>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</si>
  <si>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</si>
  <si>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</si>
  <si>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</si>
  <si>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</si>
  <si>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</si>
  <si>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</si>
  <si>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</si>
  <si>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</si>
  <si>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</si>
  <si>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</si>
  <si>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</si>
  <si>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</si>
  <si>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</si>
  <si>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</si>
  <si>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</si>
  <si>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</si>
  <si>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</si>
  <si>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</si>
  <si>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</si>
  <si>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</si>
  <si>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</si>
  <si>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</si>
  <si>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</si>
  <si>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</si>
  <si>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</si>
  <si>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</si>
  <si>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</si>
  <si>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</si>
  <si>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</si>
  <si>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</si>
  <si>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</si>
  <si>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</si>
  <si>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</si>
  <si>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</si>
  <si>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</si>
  <si>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</si>
  <si>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</si>
  <si>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</si>
  <si>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</si>
  <si>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</si>
  <si>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</si>
  <si>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</si>
  <si>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</si>
  <si>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</si>
  <si>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</si>
  <si>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</si>
  <si>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</si>
  <si>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</si>
  <si>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</si>
  <si>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</si>
  <si>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</si>
  <si>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</si>
  <si>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</si>
  <si>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</si>
  <si>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</si>
  <si>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</si>
  <si>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</si>
  <si>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</si>
  <si>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</si>
  <si>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</si>
  <si>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</si>
  <si>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</si>
  <si>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</si>
  <si>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</si>
  <si>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</si>
  <si>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</si>
  <si>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</si>
  <si>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</si>
  <si>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</si>
  <si>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</si>
  <si>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</si>
  <si>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</si>
  <si>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</si>
  <si>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</si>
  <si>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</si>
  <si>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</si>
  <si>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</si>
  <si>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</si>
  <si>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</si>
  <si>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</si>
  <si>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</si>
  <si>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</si>
  <si>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</si>
  <si>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</si>
  <si>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</si>
  <si>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</si>
  <si>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</si>
  <si>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</si>
  <si>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</si>
  <si>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</si>
  <si>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</si>
  <si>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</si>
  <si>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</si>
  <si>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</si>
  <si>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</si>
  <si>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</si>
  <si>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</si>
  <si>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</si>
  <si>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</si>
  <si>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</si>
  <si>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</si>
  <si>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</si>
  <si>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</si>
  <si>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</si>
  <si>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</si>
  <si>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</si>
  <si>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</si>
  <si>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</si>
  <si>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</si>
  <si>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</si>
  <si>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</si>
  <si>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</si>
  <si>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</si>
  <si>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</si>
  <si>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</si>
  <si>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</si>
  <si>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</si>
  <si>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</si>
  <si>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</si>
  <si>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</si>
  <si>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</si>
  <si>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</si>
  <si>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</si>
  <si>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</si>
  <si>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</si>
  <si>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</si>
  <si>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</si>
  <si>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</si>
  <si>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</si>
  <si>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</si>
  <si>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</si>
  <si>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</si>
  <si>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</si>
  <si>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</si>
  <si>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</si>
  <si>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</si>
  <si>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</si>
  <si>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</si>
  <si>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</si>
  <si>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</si>
  <si>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</si>
  <si>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</si>
  <si>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</si>
  <si>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</si>
  <si>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</si>
  <si>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</si>
  <si>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</si>
  <si>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</si>
  <si>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</si>
  <si>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</si>
  <si>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</si>
  <si>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</si>
  <si>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</si>
  <si>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</si>
  <si>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</si>
  <si>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</si>
  <si>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</si>
  <si>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</si>
  <si>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</si>
  <si>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</si>
  <si>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</si>
  <si>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</si>
  <si>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</si>
  <si>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</si>
  <si>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</si>
  <si>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</si>
  <si>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</si>
  <si>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</si>
  <si>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</si>
  <si>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</si>
  <si>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</si>
  <si>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</si>
  <si>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</si>
  <si>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</si>
  <si>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</si>
  <si>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</si>
  <si>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</si>
  <si>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</si>
  <si>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</si>
  <si>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</si>
  <si>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</si>
  <si>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</si>
  <si>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</si>
  <si>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</si>
  <si>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</si>
  <si>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</si>
  <si>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</si>
  <si>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</si>
  <si>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</si>
  <si>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</si>
  <si>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</si>
  <si>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</si>
  <si>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</si>
  <si>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</si>
  <si>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</si>
  <si>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</si>
  <si>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</si>
  <si>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</si>
  <si>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</si>
  <si>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</si>
  <si>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</si>
  <si>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</si>
  <si>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</si>
  <si>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</si>
  <si>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</si>
  <si>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</si>
  <si>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</si>
  <si>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</si>
  <si>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</si>
  <si>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</si>
  <si>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</si>
  <si>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</si>
  <si>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</si>
  <si>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</si>
  <si>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</si>
  <si>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</si>
  <si>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</si>
  <si>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</si>
  <si>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</si>
  <si>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</si>
  <si>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</si>
  <si>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</si>
  <si>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</si>
  <si>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</si>
  <si>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</si>
  <si>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</si>
  <si>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</si>
  <si>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</si>
  <si>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</si>
  <si>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</si>
  <si>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</si>
  <si>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</si>
  <si>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</si>
  <si>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</si>
  <si>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</si>
  <si>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</si>
  <si>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</si>
  <si>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</si>
  <si>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</si>
  <si>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</si>
  <si>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</si>
  <si>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</si>
  <si>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</si>
  <si>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</si>
  <si>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</si>
  <si>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</si>
  <si>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</si>
  <si>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</si>
  <si>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</si>
  <si>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</si>
  <si>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</si>
  <si>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</si>
  <si>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</si>
  <si>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</si>
  <si>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</si>
  <si>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</si>
  <si>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</si>
  <si>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</si>
  <si>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</si>
  <si>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</si>
  <si>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</si>
  <si>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</si>
  <si>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</si>
  <si>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</si>
  <si>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</si>
  <si>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</si>
  <si>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</si>
  <si>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</si>
  <si>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</si>
  <si>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</si>
  <si>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</si>
  <si>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</si>
  <si>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</si>
  <si>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</si>
  <si>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</si>
  <si>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</si>
  <si>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</si>
  <si>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</si>
  <si>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</si>
  <si>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</si>
  <si>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</si>
  <si>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</si>
  <si>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</si>
  <si>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</si>
  <si>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</si>
  <si>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</si>
  <si>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</si>
  <si>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</si>
  <si>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</si>
  <si>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</si>
  <si>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</si>
  <si>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</si>
  <si>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</si>
  <si>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</si>
  <si>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</si>
  <si>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</si>
  <si>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</si>
  <si>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</si>
  <si>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</si>
  <si>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</si>
  <si>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</si>
  <si>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</si>
  <si>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</si>
  <si>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</si>
  <si>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</si>
  <si>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</si>
  <si>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</si>
  <si>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</si>
  <si>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</si>
  <si>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</si>
  <si>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</si>
  <si>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</si>
  <si>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</si>
  <si>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</si>
  <si>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</si>
  <si>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</si>
  <si>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</si>
  <si>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</si>
  <si>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</si>
  <si>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</si>
  <si>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</si>
  <si>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</si>
  <si>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</si>
  <si>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</si>
  <si>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</si>
  <si>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</si>
  <si>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</si>
  <si>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</si>
  <si>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</si>
  <si>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</si>
  <si>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</si>
  <si>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</si>
  <si>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</si>
  <si>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</si>
  <si>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</si>
  <si>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</si>
  <si>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</si>
  <si>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</si>
  <si>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</si>
  <si>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</si>
  <si>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</si>
  <si>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</si>
  <si>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</si>
  <si>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</si>
  <si>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</si>
  <si>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</si>
  <si>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</si>
  <si>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</si>
  <si>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</si>
  <si>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</si>
  <si>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</si>
  <si>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</si>
  <si>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</si>
  <si>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</si>
  <si>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</si>
  <si>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</si>
  <si>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</si>
  <si>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</si>
  <si>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</si>
  <si>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</si>
  <si>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</si>
  <si>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</si>
  <si>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</si>
  <si>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</si>
  <si>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</si>
  <si>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</si>
  <si>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</si>
  <si>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</si>
  <si>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</si>
  <si>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</si>
  <si>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</si>
  <si>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</si>
  <si>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</si>
  <si>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</si>
  <si>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</si>
  <si>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</si>
  <si>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</si>
  <si>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</si>
  <si>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</si>
  <si>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</si>
  <si>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</si>
  <si>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</si>
  <si>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</si>
  <si>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</si>
  <si>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</si>
  <si>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</si>
  <si>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</si>
  <si>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</si>
  <si>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</si>
  <si>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</si>
  <si>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</si>
  <si>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</si>
  <si>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</si>
  <si>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</si>
  <si>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</si>
  <si>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</si>
  <si>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</si>
  <si>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</si>
  <si>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</si>
  <si>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</si>
  <si>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</si>
  <si>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</si>
  <si>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</si>
  <si>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</si>
  <si>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</si>
  <si>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</si>
  <si>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</si>
  <si>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</si>
  <si>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</si>
  <si>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</si>
  <si>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</si>
  <si>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</si>
  <si>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</si>
  <si>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</si>
  <si>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</si>
  <si>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</si>
  <si>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</si>
  <si>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</si>
  <si>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</si>
  <si>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</si>
  <si>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</si>
  <si>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</si>
  <si>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</si>
  <si>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</si>
  <si>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</si>
  <si>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</si>
  <si>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</si>
  <si>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</si>
  <si>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</si>
  <si>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</si>
  <si>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</si>
  <si>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</si>
  <si>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</si>
  <si>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</si>
  <si>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</si>
  <si>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</si>
  <si>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</si>
  <si>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</si>
  <si>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</si>
  <si>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</si>
  <si>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</si>
  <si>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</si>
  <si>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</si>
  <si>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</si>
  <si>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</si>
  <si>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</si>
  <si>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</si>
  <si>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</si>
  <si>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</si>
  <si>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</si>
  <si>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</si>
  <si>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</si>
  <si>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</si>
  <si>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</si>
  <si>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</si>
  <si>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</si>
  <si>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</si>
  <si>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</si>
  <si>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</si>
  <si>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</si>
  <si>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</si>
  <si>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</si>
  <si>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</si>
  <si>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</si>
  <si>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</si>
  <si>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</si>
  <si>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</si>
  <si>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</si>
  <si>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</si>
  <si>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</si>
  <si>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</si>
  <si>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</si>
  <si>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</si>
  <si>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</si>
  <si>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</si>
  <si>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</si>
  <si>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</si>
  <si>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</si>
  <si>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</si>
  <si>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</si>
  <si>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</si>
  <si>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</si>
  <si>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</si>
  <si>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</si>
  <si>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</si>
  <si>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</si>
  <si>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</si>
  <si>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</si>
  <si>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</si>
  <si>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</si>
  <si>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</si>
  <si>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</si>
  <si>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</si>
  <si>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</si>
  <si>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</si>
  <si>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</si>
  <si>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</si>
  <si>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</si>
  <si>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</si>
  <si>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</si>
  <si>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</si>
  <si>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</si>
  <si>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</si>
  <si>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</si>
  <si>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</si>
  <si>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</si>
  <si>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</si>
  <si>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</si>
  <si>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</si>
  <si>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</si>
  <si>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</si>
  <si>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</si>
  <si>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</si>
  <si>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</si>
  <si>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</si>
  <si>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</si>
  <si>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</si>
  <si>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</si>
  <si>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</si>
  <si>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</si>
  <si>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</si>
  <si>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</si>
  <si>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</si>
  <si>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</si>
  <si>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</si>
  <si>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</si>
  <si>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</si>
  <si>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</si>
  <si>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</si>
  <si>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</si>
  <si>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</si>
  <si>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</si>
  <si>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</si>
  <si>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</si>
  <si>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</si>
  <si>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</si>
  <si>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</si>
  <si>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</si>
  <si>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</si>
  <si>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</si>
  <si>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</si>
  <si>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</si>
  <si>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</si>
  <si>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</si>
  <si>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</si>
  <si>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</si>
  <si>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</si>
  <si>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</si>
  <si>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</si>
  <si>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</si>
  <si>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</si>
  <si>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</si>
  <si>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</si>
  <si>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</si>
  <si>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</si>
  <si>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</si>
  <si>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</si>
  <si>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</si>
  <si>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</si>
  <si>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</si>
  <si>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</si>
  <si>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</si>
  <si>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</si>
  <si>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</si>
  <si>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</si>
  <si>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</si>
  <si>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</si>
  <si>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</si>
  <si>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</si>
  <si>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</si>
  <si>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</si>
  <si>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</si>
  <si>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</si>
  <si>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</si>
  <si>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</si>
  <si>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</si>
  <si>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</si>
  <si>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</si>
  <si>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</si>
  <si>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</si>
  <si>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</si>
  <si>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</si>
  <si>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</si>
  <si>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</si>
  <si>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</si>
  <si>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</si>
  <si>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</si>
  <si>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</si>
  <si>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</si>
  <si>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</si>
  <si>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</si>
  <si>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</si>
  <si>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</si>
  <si>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</si>
  <si>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</si>
  <si>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</si>
  <si>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</si>
  <si>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</si>
  <si>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</si>
  <si>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</si>
  <si>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</si>
  <si>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</si>
  <si>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</si>
  <si>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</si>
  <si>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</si>
  <si>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</si>
  <si>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</si>
  <si>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</si>
  <si>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</si>
  <si>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</si>
  <si>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</si>
  <si>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</si>
  <si>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</si>
  <si>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</si>
  <si>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</si>
  <si>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</si>
  <si>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</si>
  <si>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</si>
  <si>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</si>
  <si>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</si>
  <si>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</si>
  <si>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</si>
  <si>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</si>
  <si>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</si>
  <si>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</si>
  <si>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</si>
  <si>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</si>
  <si>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</si>
  <si>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</si>
  <si>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</si>
  <si>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</si>
  <si>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</si>
  <si>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</si>
  <si>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</si>
  <si>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</si>
  <si>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</si>
  <si>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</si>
  <si>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</si>
  <si>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</si>
  <si>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</si>
  <si>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</si>
  <si>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</si>
  <si>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</si>
  <si>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</si>
  <si>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</si>
  <si>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</si>
  <si>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</si>
  <si>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</si>
  <si>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</si>
  <si>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</si>
  <si>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</si>
  <si>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</si>
  <si>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</si>
  <si>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</si>
  <si>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</si>
  <si>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</si>
  <si>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</si>
  <si>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</si>
  <si>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</si>
  <si>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</si>
  <si>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</si>
  <si>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</si>
  <si>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</si>
  <si>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</si>
  <si>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</si>
  <si>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</si>
  <si>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</si>
  <si>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</si>
  <si>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</si>
  <si>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</si>
  <si>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</si>
  <si>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</si>
  <si>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</si>
  <si>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</si>
  <si>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</si>
  <si>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</si>
  <si>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</si>
  <si>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</si>
  <si>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</si>
  <si>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</si>
  <si>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</si>
  <si>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</si>
  <si>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</si>
  <si>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</si>
  <si>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</si>
  <si>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</si>
  <si>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</si>
  <si>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</si>
  <si>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</si>
  <si>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</si>
  <si>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</si>
  <si>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</si>
  <si>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</si>
  <si>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</si>
  <si>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</si>
  <si>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</si>
  <si>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</si>
  <si>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</si>
  <si>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</si>
  <si>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</si>
  <si>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</si>
  <si>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</si>
  <si>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</si>
  <si>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</si>
  <si>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</si>
  <si>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</si>
  <si>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</si>
  <si>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</si>
  <si>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</si>
  <si>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</si>
  <si>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</si>
  <si>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</si>
  <si>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</si>
  <si>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</si>
  <si>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</si>
  <si>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</si>
  <si>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</si>
  <si>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</si>
  <si>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</si>
  <si>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</si>
  <si>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</si>
  <si>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</si>
  <si>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</si>
  <si>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</si>
  <si>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</si>
  <si>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</si>
  <si>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</si>
  <si>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</si>
  <si>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</si>
  <si>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</si>
  <si>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</si>
  <si>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</si>
  <si>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</si>
  <si>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</si>
  <si>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</si>
  <si>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</si>
  <si>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</si>
  <si>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</si>
  <si>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</si>
  <si>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</si>
  <si>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</si>
  <si>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</si>
  <si>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</si>
  <si>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</si>
  <si>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</si>
  <si>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</si>
  <si>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</si>
  <si>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</si>
  <si>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</si>
  <si>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</si>
  <si>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</si>
  <si>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</si>
  <si>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</si>
  <si>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</si>
  <si>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</si>
  <si>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</si>
  <si>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</si>
  <si>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</si>
  <si>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</si>
  <si>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</si>
  <si>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</si>
  <si>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</si>
  <si>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</si>
  <si>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</si>
  <si>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</si>
  <si>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</si>
  <si>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</si>
  <si>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</si>
  <si>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</si>
  <si>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</si>
  <si>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</si>
  <si>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</si>
  <si>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</si>
  <si>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</si>
  <si>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</si>
  <si>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</si>
  <si>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</si>
  <si>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</si>
  <si>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</si>
  <si>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</si>
  <si>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</si>
  <si>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</si>
  <si>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</si>
  <si>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</si>
  <si>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</si>
  <si>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</si>
  <si>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</si>
  <si>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</si>
  <si>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</si>
  <si>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</si>
  <si>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</si>
  <si>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</si>
  <si>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</si>
  <si>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</si>
  <si>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</si>
  <si>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</si>
  <si>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</si>
  <si>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</si>
  <si>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</si>
  <si>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</si>
  <si>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</si>
  <si>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</si>
  <si>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</si>
  <si>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</si>
  <si>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</si>
  <si>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</si>
  <si>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</si>
  <si>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</si>
  <si>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</si>
  <si>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</si>
  <si>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</si>
  <si>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</si>
  <si>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</si>
  <si>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</si>
  <si>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</si>
  <si>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</si>
  <si>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</si>
  <si>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</si>
  <si>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</si>
  <si>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</si>
  <si>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</si>
  <si>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</si>
  <si>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</si>
  <si>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</si>
  <si>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</si>
  <si>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</si>
  <si>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</si>
  <si>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</si>
  <si>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</si>
  <si>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</si>
  <si>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</si>
  <si>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</si>
  <si>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</si>
  <si>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</si>
  <si>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</si>
  <si>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</si>
  <si>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</si>
  <si>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</si>
  <si>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</si>
  <si>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</si>
  <si>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</si>
  <si>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</si>
  <si>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</si>
  <si>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</si>
  <si>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</si>
  <si>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</si>
  <si>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</si>
  <si>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</si>
  <si>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</si>
  <si>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</si>
  <si>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</si>
  <si>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</si>
  <si>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</si>
  <si>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</si>
  <si>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</si>
  <si>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</si>
  <si>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</si>
  <si>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</si>
  <si>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</si>
  <si>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</si>
  <si>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</si>
  <si>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</si>
  <si>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</si>
  <si>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</si>
  <si>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</si>
  <si>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</si>
  <si>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</si>
  <si>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</si>
  <si>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</si>
  <si>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</si>
  <si>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</si>
  <si>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</si>
  <si>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</si>
  <si>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</si>
  <si>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</si>
  <si>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</si>
  <si>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</si>
  <si>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</si>
  <si>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</si>
  <si>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</si>
  <si>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</si>
  <si>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</si>
  <si>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</si>
  <si>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</si>
  <si>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</si>
  <si>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</si>
  <si>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</si>
  <si>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</si>
  <si>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</si>
  <si>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</si>
  <si>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</si>
  <si>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</si>
  <si>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</si>
  <si>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</si>
  <si>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</si>
  <si>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</si>
  <si>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</si>
  <si>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</si>
  <si>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</si>
  <si>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</si>
  <si>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</si>
  <si>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</si>
  <si>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</si>
  <si>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</si>
  <si>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</si>
  <si>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</si>
  <si>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</si>
  <si>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</si>
  <si>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</si>
  <si>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</si>
  <si>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</si>
  <si>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</si>
  <si>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</si>
  <si>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</si>
  <si>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</si>
  <si>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</si>
  <si>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</si>
  <si>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</si>
  <si>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</si>
  <si>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</si>
  <si>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</si>
  <si>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</si>
  <si>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</si>
  <si>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</si>
  <si>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</si>
  <si>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</si>
  <si>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</si>
  <si>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</si>
  <si>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</si>
  <si>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</si>
  <si>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</si>
  <si>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</si>
  <si>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</si>
  <si>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</si>
  <si>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</si>
  <si>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</si>
  <si>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</si>
  <si>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</si>
  <si>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</si>
  <si>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</si>
  <si>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</si>
  <si>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</si>
  <si>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</si>
  <si>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</si>
  <si>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</si>
  <si>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</si>
  <si>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</si>
  <si>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</si>
  <si>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</si>
  <si>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</si>
  <si>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</si>
  <si>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</si>
  <si>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</si>
  <si>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</si>
  <si>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</si>
  <si>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</si>
  <si>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</si>
  <si>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</si>
  <si>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</si>
  <si>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</si>
  <si>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</si>
  <si>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</si>
  <si>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</si>
  <si>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</si>
  <si>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</si>
  <si>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</si>
  <si>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</si>
  <si>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</si>
  <si>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</si>
  <si>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</si>
  <si>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</si>
  <si>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</si>
  <si>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</si>
  <si>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</si>
  <si>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</si>
  <si>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</si>
  <si>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</si>
  <si>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</si>
  <si>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</si>
  <si>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</si>
  <si>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</si>
  <si>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</si>
  <si>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</si>
  <si>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</si>
  <si>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</si>
  <si>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</si>
  <si>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</si>
  <si>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</si>
  <si>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</si>
  <si>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</si>
  <si>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</si>
  <si>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</si>
  <si>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</si>
  <si>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</si>
  <si>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</si>
  <si>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</si>
  <si>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</si>
  <si>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</si>
  <si>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</si>
  <si>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</si>
  <si>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</si>
  <si>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</si>
  <si>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</si>
  <si>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</si>
  <si>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</si>
  <si>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</si>
  <si>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</si>
  <si>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</si>
  <si>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</si>
  <si>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</si>
  <si>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</si>
  <si>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</si>
  <si>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</si>
  <si>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</si>
  <si>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</si>
  <si>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</si>
  <si>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</si>
  <si>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</si>
  <si>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</si>
  <si>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</si>
  <si>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</si>
  <si>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</si>
  <si>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</si>
  <si>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</si>
  <si>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</si>
  <si>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</si>
  <si>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</si>
  <si>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</si>
  <si>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</si>
  <si>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</si>
  <si>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</si>
  <si>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</si>
  <si>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</si>
  <si>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</si>
  <si>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</si>
  <si>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</si>
  <si>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</si>
  <si>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</si>
  <si>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</si>
  <si>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</si>
  <si>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</si>
  <si>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</si>
  <si>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</si>
  <si>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</si>
  <si>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</si>
  <si>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</si>
  <si>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</si>
  <si>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</si>
  <si>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</si>
  <si>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</si>
  <si>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</si>
  <si>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</si>
  <si>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</si>
  <si>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</si>
  <si>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</si>
  <si>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</si>
  <si>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</si>
  <si>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</si>
  <si>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</si>
  <si>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</si>
  <si>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</si>
  <si>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</si>
  <si>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</si>
  <si>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</si>
  <si>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</si>
  <si>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</si>
  <si>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</si>
  <si>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</si>
  <si>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</si>
  <si>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</si>
  <si>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</si>
  <si>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</si>
  <si>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</si>
  <si>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</si>
  <si>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</si>
  <si>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</si>
  <si>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</si>
  <si>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</si>
  <si>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</si>
  <si>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</si>
  <si>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</si>
  <si>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</si>
  <si>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</si>
  <si>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</si>
  <si>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</si>
  <si>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</si>
  <si>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</si>
  <si>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</si>
  <si>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</si>
  <si>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</si>
  <si>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</si>
  <si>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</si>
  <si>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</si>
  <si>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</si>
  <si>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</si>
  <si>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</si>
  <si>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</si>
  <si>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</si>
  <si>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</si>
  <si>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</si>
  <si>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</si>
  <si>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</si>
  <si>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</si>
  <si>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</si>
  <si>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</si>
  <si>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</si>
  <si>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</si>
  <si>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</si>
  <si>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</si>
  <si>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</si>
  <si>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</si>
  <si>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</si>
  <si>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</si>
  <si>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</si>
  <si>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</si>
  <si>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</si>
  <si>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</si>
  <si>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</si>
  <si>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</si>
  <si>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</si>
  <si>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</si>
  <si>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</si>
  <si>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</si>
  <si>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</si>
  <si>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</si>
  <si>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</si>
  <si>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</si>
  <si>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</si>
  <si>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</si>
  <si>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</si>
  <si>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</si>
  <si>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</si>
  <si>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</si>
  <si>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</si>
  <si>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</si>
  <si>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</si>
  <si>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</si>
  <si>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</si>
  <si>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</si>
  <si>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</si>
  <si>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</si>
  <si>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</si>
  <si>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</si>
  <si>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</si>
  <si>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</si>
  <si>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</si>
  <si>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</si>
  <si>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</si>
  <si>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</si>
  <si>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</si>
  <si>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</si>
  <si>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</si>
  <si>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</si>
  <si>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</si>
  <si>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</si>
  <si>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</si>
  <si>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</si>
  <si>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</si>
  <si>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</si>
  <si>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</si>
  <si>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</si>
  <si>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</si>
  <si>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</si>
  <si>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</si>
  <si>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</si>
  <si>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</si>
  <si>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</si>
  <si>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</si>
  <si>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</si>
  <si>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</si>
  <si>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</si>
  <si>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</si>
  <si>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</si>
  <si>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</si>
  <si>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</si>
  <si>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</si>
  <si>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</si>
  <si>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</si>
  <si>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</si>
  <si>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</si>
  <si>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</si>
  <si>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</si>
  <si>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</si>
  <si>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</si>
  <si>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</si>
  <si>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</si>
  <si>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</si>
  <si>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</si>
  <si>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</si>
  <si>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</si>
  <si>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</si>
  <si>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</si>
  <si>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</si>
  <si>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</si>
  <si>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</si>
  <si>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</si>
  <si>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</si>
  <si>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</si>
  <si>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</si>
  <si>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</si>
  <si>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</si>
  <si>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</si>
  <si>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</si>
  <si>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</si>
  <si>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</si>
  <si>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</si>
  <si>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</si>
  <si>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</si>
  <si>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</si>
  <si>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</si>
  <si>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</si>
  <si>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</si>
  <si>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</si>
  <si>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</si>
  <si>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</si>
  <si>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</si>
  <si>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</si>
  <si>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</si>
  <si>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</si>
  <si>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</si>
  <si>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</si>
  <si>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</si>
  <si>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</si>
  <si>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</si>
  <si>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</si>
  <si>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</si>
  <si>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</si>
  <si>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</si>
  <si>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</si>
  <si>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</si>
  <si>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</si>
  <si>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</si>
  <si>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</si>
  <si>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</si>
  <si>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</si>
  <si>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</si>
  <si>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</si>
  <si>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</si>
  <si>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</si>
  <si>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</si>
  <si>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</si>
  <si>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</si>
  <si>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</si>
  <si>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</si>
  <si>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</si>
  <si>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</si>
  <si>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</si>
  <si>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</si>
  <si>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</si>
  <si>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</si>
  <si>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</si>
  <si>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</si>
  <si>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</si>
  <si>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</si>
  <si>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</si>
  <si>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</si>
  <si>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</si>
  <si>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</si>
  <si>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</si>
  <si>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</si>
  <si>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</si>
  <si>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</si>
  <si>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</si>
  <si>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</si>
  <si>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</si>
  <si>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</si>
  <si>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</si>
  <si>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</si>
  <si>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</si>
  <si>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</si>
  <si>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</si>
  <si>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</si>
  <si>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</si>
  <si>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</si>
  <si>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</si>
  <si>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</si>
  <si>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</si>
  <si>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</si>
  <si>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</si>
  <si>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</si>
  <si>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</si>
  <si>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</si>
  <si>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</si>
  <si>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</si>
  <si>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</si>
  <si>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</si>
  <si>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</si>
  <si>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</si>
  <si>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</si>
  <si>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</si>
  <si>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</si>
  <si>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</si>
  <si>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</si>
  <si>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</si>
  <si>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</si>
  <si>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</si>
  <si>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</si>
  <si>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</si>
  <si>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</si>
  <si>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</si>
  <si>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</si>
  <si>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</si>
  <si>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</si>
  <si>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</si>
  <si>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</si>
  <si>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</si>
  <si>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</si>
  <si>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</si>
  <si>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</si>
  <si>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</si>
  <si>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</si>
  <si>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</si>
  <si>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</si>
  <si>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</si>
  <si>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</si>
  <si>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</si>
  <si>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</si>
  <si>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</si>
  <si>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</si>
  <si>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</si>
  <si>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</si>
  <si>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</si>
  <si>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</si>
  <si>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</si>
  <si>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</si>
  <si>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</si>
  <si>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</si>
  <si>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</si>
  <si>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</si>
  <si>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</si>
  <si>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</si>
  <si>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</si>
  <si>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</si>
  <si>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</si>
  <si>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</si>
  <si>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</si>
  <si>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</si>
  <si>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</si>
  <si>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</si>
  <si>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</si>
  <si>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</si>
  <si>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</si>
  <si>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</si>
  <si>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</si>
  <si>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</si>
  <si>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</si>
  <si>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</si>
  <si>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</si>
  <si>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</si>
  <si>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</si>
  <si>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</si>
  <si>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</si>
  <si>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</si>
  <si>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</si>
  <si>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</si>
  <si>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</si>
  <si>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</si>
  <si>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</si>
  <si>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</si>
  <si>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</si>
  <si>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</si>
  <si>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</si>
  <si>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</si>
  <si>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</si>
  <si>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</si>
  <si>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</si>
  <si>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</si>
  <si>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</si>
  <si>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</si>
  <si>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</si>
  <si>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</si>
  <si>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</si>
  <si>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</si>
  <si>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</si>
  <si>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</si>
  <si>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</si>
  <si>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</si>
  <si>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</si>
  <si>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</si>
  <si>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</si>
  <si>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</si>
  <si>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</si>
  <si>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</si>
  <si>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</si>
  <si>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</si>
  <si>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</si>
  <si>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</si>
  <si>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</si>
  <si>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</si>
  <si>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</si>
  <si>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</si>
  <si>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</si>
  <si>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</si>
  <si>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</si>
  <si>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</si>
  <si>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</si>
  <si>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</si>
  <si>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</si>
  <si>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</si>
  <si>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</si>
  <si>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</si>
  <si>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</si>
  <si>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</si>
  <si>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</si>
  <si>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</si>
  <si>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</si>
  <si>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</si>
  <si>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</si>
  <si>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</si>
  <si>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</si>
  <si>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</si>
  <si>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</si>
  <si>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</si>
  <si>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</si>
  <si>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</si>
  <si>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</si>
  <si>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</si>
  <si>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</si>
  <si>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</si>
  <si>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</si>
  <si>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</si>
  <si>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</si>
  <si>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</si>
  <si>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</si>
  <si>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</si>
  <si>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</si>
  <si>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</si>
  <si>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</si>
  <si>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</si>
  <si>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</si>
  <si>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</si>
  <si>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</si>
  <si>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</si>
  <si>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</si>
  <si>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</si>
  <si>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</si>
  <si>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</si>
  <si>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</si>
  <si>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</si>
  <si>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</si>
  <si>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</si>
  <si>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</si>
  <si>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</si>
  <si>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</si>
  <si>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</si>
  <si>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</si>
  <si>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</si>
  <si>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</si>
  <si>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</si>
  <si>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</si>
  <si>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</si>
  <si>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</si>
  <si>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</si>
  <si>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</si>
  <si>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</si>
  <si>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</si>
  <si>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</si>
  <si>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</si>
  <si>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</si>
  <si>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</si>
  <si>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</si>
  <si>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</si>
  <si>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</si>
  <si>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</si>
  <si>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</si>
  <si>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</si>
  <si>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</si>
  <si>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</si>
  <si>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</si>
  <si>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</si>
  <si>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</si>
  <si>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</si>
  <si>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</si>
  <si>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</si>
  <si>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</si>
  <si>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</si>
  <si>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</si>
  <si>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</si>
  <si>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</si>
  <si>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</si>
  <si>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</si>
  <si>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</si>
  <si>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</si>
  <si>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</si>
  <si>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</si>
  <si>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</si>
  <si>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</si>
  <si>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</si>
  <si>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</si>
  <si>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</si>
  <si>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</si>
  <si>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</si>
  <si>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</si>
  <si>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</si>
  <si>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</si>
  <si>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</si>
  <si>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</si>
  <si>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</si>
  <si>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</si>
  <si>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</si>
  <si>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</si>
  <si>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</si>
  <si>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</si>
  <si>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</si>
  <si>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</si>
  <si>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</si>
  <si>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</si>
  <si>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</si>
  <si>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</si>
  <si>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</si>
  <si>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</si>
  <si>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</si>
  <si>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</si>
  <si>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</si>
  <si>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</si>
  <si>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</si>
  <si>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</si>
  <si>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</si>
  <si>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</si>
  <si>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</si>
  <si>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</si>
  <si>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</si>
  <si>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</si>
  <si>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</si>
  <si>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</si>
  <si>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</si>
  <si>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</si>
  <si>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</si>
  <si>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</si>
  <si>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</si>
  <si>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</si>
  <si>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</si>
  <si>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</si>
  <si>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</si>
  <si>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</si>
  <si>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</si>
  <si>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</si>
  <si>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</si>
  <si>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</si>
  <si>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</si>
  <si>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</si>
  <si>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</si>
  <si>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</si>
  <si>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</si>
  <si>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</si>
  <si>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</si>
  <si>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</si>
  <si>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</si>
  <si>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</si>
  <si>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</si>
  <si>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</si>
  <si>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</si>
  <si>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</si>
  <si>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</si>
  <si>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</si>
  <si>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</si>
  <si>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</si>
  <si>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</si>
  <si>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</si>
  <si>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</si>
  <si>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</si>
  <si>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</si>
  <si>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</si>
  <si>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</si>
  <si>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</si>
  <si>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</si>
  <si>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</si>
  <si>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</si>
  <si>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</si>
  <si>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</si>
  <si>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</si>
  <si>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</si>
  <si>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</si>
  <si>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</si>
  <si>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</si>
  <si>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</si>
  <si>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</si>
  <si>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</si>
  <si>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</si>
  <si>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</si>
  <si>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</si>
  <si>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</si>
  <si>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</si>
  <si>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</si>
  <si>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</si>
  <si>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</si>
  <si>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</si>
  <si>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</si>
  <si>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</si>
  <si>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</si>
  <si>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</si>
  <si>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</si>
  <si>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</si>
  <si>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</si>
  <si>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</si>
  <si>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</si>
  <si>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</si>
  <si>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</si>
  <si>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</si>
  <si>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</si>
  <si>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</si>
  <si>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</si>
  <si>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</si>
  <si>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</si>
  <si>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</si>
  <si>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</si>
  <si>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</si>
  <si>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</si>
  <si>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</si>
  <si>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</si>
  <si>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</si>
  <si>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</si>
  <si>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</si>
  <si>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</si>
  <si>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</si>
  <si>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</si>
  <si>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</si>
  <si>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</si>
  <si>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</si>
  <si>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</si>
  <si>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</si>
  <si>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</si>
  <si>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</si>
  <si>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</si>
  <si>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</si>
  <si>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</si>
  <si>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</si>
  <si>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</si>
  <si>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</si>
  <si>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</si>
  <si>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</si>
  <si>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</si>
  <si>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</si>
  <si>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</si>
  <si>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</si>
  <si>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</si>
  <si>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</si>
  <si>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</si>
  <si>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</si>
  <si>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</si>
  <si>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</si>
  <si>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</si>
  <si>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</si>
  <si>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</si>
  <si>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</si>
  <si>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</si>
  <si>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</si>
  <si>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</si>
  <si>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</si>
  <si>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</si>
  <si>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</si>
  <si>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</si>
  <si>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</si>
  <si>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</si>
  <si>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</si>
  <si>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</si>
  <si>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</si>
  <si>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</si>
  <si>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</si>
  <si>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</si>
  <si>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</si>
  <si>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</si>
  <si>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</si>
  <si>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</si>
  <si>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</si>
  <si>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</si>
  <si>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</si>
  <si>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</si>
  <si>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</si>
  <si>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</si>
  <si>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</si>
  <si>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</si>
  <si>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</si>
  <si>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</si>
  <si>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</si>
  <si>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</si>
  <si>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</si>
  <si>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</si>
  <si>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</si>
  <si>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</si>
  <si>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</si>
  <si>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</si>
  <si>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</si>
  <si>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</si>
  <si>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</si>
  <si>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</si>
  <si>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</si>
  <si>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</si>
  <si>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</si>
  <si>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</si>
  <si>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</si>
  <si>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</si>
  <si>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</si>
  <si>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</si>
  <si>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</si>
  <si>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</si>
  <si>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</si>
  <si>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</si>
  <si>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</si>
  <si>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</si>
  <si>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</si>
  <si>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</si>
  <si>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</si>
  <si>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</si>
  <si>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</si>
  <si>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</si>
  <si>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</si>
  <si>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</si>
  <si>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</si>
  <si>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</si>
  <si>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</si>
  <si>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</si>
  <si>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</si>
  <si>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</si>
  <si>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</si>
  <si>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</si>
  <si>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</si>
  <si>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</si>
  <si>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</si>
  <si>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</si>
  <si>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</si>
  <si>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</si>
  <si>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</si>
  <si>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</si>
  <si>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</si>
  <si>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</si>
  <si>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</si>
  <si>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</si>
  <si>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</si>
  <si>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</si>
  <si>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</si>
  <si>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</si>
  <si>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</si>
  <si>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</si>
  <si>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</si>
  <si>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</si>
  <si>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</si>
  <si>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</si>
  <si>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</si>
  <si>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</si>
  <si>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</si>
  <si>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</si>
  <si>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</si>
  <si>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</si>
  <si>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</si>
  <si>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</si>
  <si>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</si>
  <si>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</si>
  <si>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</si>
  <si>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</si>
  <si>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</si>
  <si>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</si>
  <si>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</si>
  <si>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</si>
  <si>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</si>
  <si>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</si>
  <si>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</si>
  <si>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</si>
  <si>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</si>
  <si>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</si>
  <si>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</si>
  <si>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</si>
  <si>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</si>
  <si>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</si>
  <si>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</si>
  <si>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</si>
  <si>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</si>
  <si>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</si>
  <si>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</si>
  <si>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</si>
  <si>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</si>
  <si>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</si>
  <si>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</si>
  <si>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</si>
  <si>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</si>
  <si>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</si>
  <si>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</si>
  <si>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</si>
  <si>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</si>
  <si>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</si>
  <si>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</si>
  <si>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</si>
  <si>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</si>
  <si>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</si>
  <si>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</si>
  <si>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</si>
  <si>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</si>
  <si>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</si>
  <si>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</si>
  <si>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</si>
  <si>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</si>
  <si>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</si>
  <si>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</si>
  <si>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</si>
  <si>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</si>
  <si>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</si>
  <si>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</si>
  <si>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</si>
  <si>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</si>
  <si>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</si>
  <si>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</si>
  <si>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</si>
  <si>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</si>
  <si>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</si>
  <si>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</si>
  <si>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</si>
  <si>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</si>
  <si>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</si>
  <si>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</si>
  <si>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</si>
  <si>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</si>
  <si>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</si>
  <si>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</si>
  <si>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</si>
  <si>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</si>
  <si>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</si>
  <si>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</si>
  <si>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</si>
  <si>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</si>
  <si>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</si>
  <si>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</si>
  <si>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</si>
  <si>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</si>
  <si>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</si>
  <si>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</si>
  <si>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</si>
  <si>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</si>
  <si>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</si>
  <si>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</si>
  <si>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</si>
  <si>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</si>
  <si>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</si>
  <si>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</si>
  <si>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</si>
  <si>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</si>
  <si>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</si>
  <si>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</si>
  <si>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</si>
  <si>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</si>
  <si>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</si>
  <si>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</si>
  <si>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</si>
  <si>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</si>
  <si>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</si>
  <si>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</si>
  <si>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</si>
  <si>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</si>
  <si>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</si>
  <si>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</si>
  <si>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</si>
  <si>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</si>
  <si>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</si>
  <si>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</si>
  <si>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</si>
  <si>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</si>
  <si>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</si>
  <si>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</si>
  <si>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</si>
  <si>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</si>
  <si>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</si>
  <si>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</si>
  <si>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</si>
  <si>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</si>
  <si>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</si>
  <si>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</si>
  <si>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</si>
  <si>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</si>
  <si>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</si>
  <si>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</si>
  <si>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</si>
  <si>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</si>
  <si>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</si>
  <si>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</si>
  <si>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</si>
  <si>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</si>
  <si>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</si>
  <si>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</si>
  <si>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</si>
  <si>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</si>
  <si>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</si>
  <si>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</si>
  <si>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</si>
  <si>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</si>
  <si>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</si>
  <si>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</si>
  <si>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</si>
  <si>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</si>
  <si>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</si>
  <si>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</si>
  <si>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</si>
  <si>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</si>
  <si>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</si>
  <si>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</si>
  <si>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</si>
  <si>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</si>
  <si>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</si>
  <si>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</si>
  <si>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</si>
  <si>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</si>
  <si>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</si>
  <si>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</si>
  <si>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</si>
  <si>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</si>
  <si>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</si>
  <si>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</si>
  <si>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</si>
  <si>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</si>
  <si>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</si>
  <si>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</si>
  <si>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</si>
  <si>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</si>
  <si>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</si>
  <si>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</si>
  <si>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</si>
  <si>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</si>
  <si>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</si>
  <si>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</si>
  <si>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</si>
  <si>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</si>
  <si>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</si>
  <si>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</si>
  <si>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</si>
  <si>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</si>
  <si>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</si>
  <si>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</si>
  <si>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</si>
  <si>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</si>
  <si>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</si>
  <si>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</si>
  <si>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</si>
  <si>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</si>
  <si>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</si>
  <si>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</si>
  <si>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</si>
  <si>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</si>
  <si>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</si>
  <si>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</si>
  <si>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</si>
  <si>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</si>
  <si>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</si>
  <si>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</si>
  <si>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</si>
  <si>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</si>
  <si>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</si>
  <si>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</si>
  <si>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</si>
  <si>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</si>
  <si>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</si>
  <si>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</si>
  <si>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</si>
  <si>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</si>
  <si>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</si>
  <si>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</si>
  <si>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</si>
  <si>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</si>
  <si>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</si>
  <si>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</si>
  <si>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</si>
  <si>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</si>
  <si>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</si>
  <si>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</si>
  <si>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</si>
  <si>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</si>
  <si>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</si>
  <si>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</si>
  <si>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</si>
  <si>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</si>
  <si>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</si>
  <si>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</si>
  <si>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</si>
  <si>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</si>
  <si>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</si>
  <si>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</si>
  <si>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</si>
  <si>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</si>
  <si>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</si>
  <si>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</si>
  <si>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</si>
  <si>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</si>
  <si>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</si>
  <si>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</si>
  <si>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</si>
  <si>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</si>
  <si>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</si>
  <si>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</si>
  <si>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</si>
  <si>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</si>
  <si>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</si>
  <si>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</si>
  <si>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</si>
  <si>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</si>
  <si>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</si>
  <si>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</si>
  <si>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</si>
  <si>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</si>
  <si>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</si>
  <si>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</si>
  <si>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</si>
  <si>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</si>
  <si>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</si>
  <si>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</si>
  <si>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</si>
  <si>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</si>
  <si>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</si>
  <si>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</si>
  <si>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</si>
  <si>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</si>
  <si>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</si>
  <si>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</si>
  <si>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</si>
  <si>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</si>
  <si>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</si>
  <si>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</si>
  <si>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</si>
  <si>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</si>
  <si>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</si>
  <si>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</si>
  <si>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</si>
  <si>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</si>
  <si>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</si>
  <si>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</si>
  <si>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</si>
  <si>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</si>
  <si>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</si>
  <si>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</si>
  <si>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</si>
  <si>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</si>
  <si>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</si>
  <si>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</si>
  <si>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</si>
  <si>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</si>
  <si>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</si>
  <si>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</si>
  <si>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</si>
  <si>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</si>
  <si>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</si>
  <si>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</si>
  <si>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</si>
  <si>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</si>
  <si>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</si>
  <si>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</si>
  <si>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</si>
  <si>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</si>
  <si>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</si>
  <si>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</si>
  <si>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</si>
  <si>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</si>
  <si>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</si>
  <si>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</si>
  <si>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</si>
  <si>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</si>
  <si>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</si>
  <si>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</si>
  <si>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</si>
  <si>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</si>
  <si>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</si>
  <si>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</si>
  <si>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</si>
  <si>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</si>
  <si>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</si>
  <si>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</si>
  <si>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</si>
  <si>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</si>
  <si>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</si>
  <si>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</si>
  <si>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</si>
  <si>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</si>
  <si>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</si>
  <si>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</si>
  <si>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</si>
  <si>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</si>
  <si>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</si>
  <si>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</si>
  <si>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</si>
  <si>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</si>
  <si>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</si>
  <si>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</si>
  <si>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</si>
  <si>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</si>
  <si>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</si>
  <si>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</si>
  <si>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</si>
  <si>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</si>
  <si>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</si>
  <si>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</si>
  <si>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</si>
  <si>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</si>
  <si>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</si>
  <si>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</si>
  <si>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</si>
  <si>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</si>
  <si>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</si>
  <si>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</si>
  <si>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</si>
  <si>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</si>
  <si>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</si>
  <si>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</si>
  <si>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</si>
  <si>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</si>
  <si>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</si>
  <si>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</si>
  <si>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</si>
  <si>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</si>
  <si>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</si>
  <si>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</si>
  <si>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</si>
  <si>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</si>
  <si>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</si>
  <si>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</si>
  <si>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</si>
  <si>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</si>
  <si>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</si>
  <si>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</si>
  <si>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</si>
  <si>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</si>
  <si>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</si>
  <si>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</si>
  <si>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</si>
  <si>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</si>
  <si>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</si>
  <si>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</si>
  <si>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</si>
  <si>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</si>
  <si>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</si>
  <si>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</si>
  <si>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</si>
  <si>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</si>
  <si>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</si>
  <si>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</si>
  <si>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</si>
  <si>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</si>
  <si>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</si>
  <si>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</si>
  <si>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</si>
  <si>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</si>
  <si>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</si>
  <si>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</si>
  <si>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</si>
  <si>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</si>
  <si>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</si>
  <si>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</si>
  <si>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</si>
  <si>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</si>
  <si>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</si>
  <si>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</si>
  <si>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</si>
  <si>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</si>
  <si>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</si>
  <si>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</si>
  <si>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</si>
  <si>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</si>
  <si>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</si>
  <si>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</si>
  <si>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</si>
  <si>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</si>
  <si>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</si>
  <si>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</si>
  <si>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</si>
  <si>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</si>
  <si>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</si>
  <si>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</si>
  <si>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</si>
  <si>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</si>
  <si>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</si>
  <si>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</si>
  <si>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</si>
  <si>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</si>
  <si>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</si>
  <si>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</si>
  <si>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</si>
  <si>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</si>
  <si>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</si>
  <si>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</si>
  <si>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</si>
  <si>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</si>
  <si>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</si>
  <si>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</si>
  <si>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</si>
  <si>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</si>
  <si>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</si>
  <si>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</si>
  <si>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</si>
  <si>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</si>
  <si>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</si>
  <si>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</si>
  <si>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</si>
  <si>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</si>
  <si>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</si>
  <si>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</si>
  <si>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</si>
  <si>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</si>
  <si>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</si>
  <si>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</si>
  <si>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</si>
  <si>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</si>
  <si>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</si>
  <si>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</si>
  <si>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</si>
  <si>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</si>
  <si>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</si>
  <si>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</si>
  <si>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</si>
  <si>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</si>
  <si>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</si>
  <si>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</si>
  <si>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</si>
  <si>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</si>
  <si>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</si>
  <si>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</si>
  <si>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</si>
  <si>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</si>
  <si>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</si>
  <si>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</si>
  <si>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</si>
  <si>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</si>
  <si>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</si>
  <si>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</si>
  <si>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</si>
  <si>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</si>
  <si>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</si>
  <si>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</si>
  <si>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</si>
  <si>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</si>
  <si>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</si>
  <si>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</si>
  <si>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</si>
  <si>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</si>
  <si>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</si>
  <si>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</si>
  <si>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</si>
  <si>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</si>
  <si>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</si>
  <si>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</si>
  <si>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</si>
  <si>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</si>
  <si>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</si>
  <si>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</si>
  <si>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</si>
  <si>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</si>
  <si>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</si>
  <si>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</si>
  <si>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</si>
  <si>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</si>
  <si>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</si>
  <si>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</si>
  <si>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</si>
  <si>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</si>
  <si>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</si>
  <si>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</si>
  <si>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</si>
  <si>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</si>
  <si>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</si>
  <si>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</si>
  <si>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</si>
  <si>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</si>
  <si>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</si>
  <si>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</si>
  <si>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</si>
  <si>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</si>
  <si>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</si>
  <si>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</si>
  <si>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</si>
  <si>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</si>
  <si>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</si>
  <si>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</si>
  <si>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</si>
  <si>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</si>
  <si>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</si>
  <si>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</si>
  <si>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</si>
  <si>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</si>
  <si>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</si>
  <si>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</si>
  <si>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</si>
  <si>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</si>
  <si>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</si>
  <si>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</si>
  <si>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</si>
  <si>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</si>
  <si>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</si>
  <si>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</si>
  <si>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</si>
  <si>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</si>
  <si>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</si>
  <si>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</si>
  <si>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</si>
  <si>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</si>
  <si>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</si>
  <si>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</si>
  <si>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</si>
  <si>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</si>
  <si>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</si>
  <si>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</si>
  <si>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</si>
  <si>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</si>
  <si>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</si>
  <si>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</si>
  <si>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</si>
  <si>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</si>
  <si>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</si>
  <si>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</si>
  <si>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</si>
  <si>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</si>
  <si>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</si>
  <si>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</si>
  <si>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</si>
  <si>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</si>
  <si>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</si>
  <si>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</si>
  <si>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</si>
  <si>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</si>
  <si>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</si>
  <si>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</si>
  <si>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</si>
  <si>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</si>
  <si>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</si>
  <si>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</si>
  <si>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</si>
  <si>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</si>
  <si>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</si>
  <si>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</si>
  <si>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</si>
  <si>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</si>
  <si>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</si>
  <si>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</si>
  <si>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</si>
  <si>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</si>
  <si>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</si>
  <si>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</si>
  <si>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</si>
  <si>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</si>
  <si>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</si>
  <si>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</si>
  <si>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</si>
  <si>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</si>
  <si>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</si>
  <si>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</si>
  <si>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</si>
  <si>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</si>
  <si>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</si>
  <si>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</si>
  <si>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</si>
  <si>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</si>
  <si>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</si>
  <si>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</si>
  <si>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</si>
  <si>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</si>
  <si>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</si>
  <si>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</si>
  <si>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</si>
  <si>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</si>
  <si>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</si>
  <si>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</si>
  <si>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</si>
  <si>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</si>
  <si>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</si>
  <si>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</si>
  <si>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</si>
  <si>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</si>
  <si>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</si>
  <si>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</si>
  <si>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</si>
  <si>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</si>
  <si>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</si>
  <si>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</si>
  <si>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</si>
  <si>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</si>
  <si>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</si>
  <si>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</si>
  <si>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</si>
  <si>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</si>
  <si>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</si>
  <si>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</si>
  <si>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</si>
  <si>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</si>
  <si>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</si>
  <si>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</si>
  <si>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</si>
  <si>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</si>
  <si>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</si>
  <si>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</si>
  <si>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</si>
  <si>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</si>
  <si>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</si>
  <si>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</si>
  <si>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</si>
  <si>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</si>
  <si>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</si>
  <si>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</si>
  <si>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</si>
  <si>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</si>
  <si>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</si>
  <si>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</si>
  <si>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</si>
  <si>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</si>
  <si>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</si>
  <si>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</si>
  <si>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</si>
  <si>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</si>
  <si>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</si>
  <si>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</si>
  <si>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</si>
  <si>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</si>
  <si>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</si>
  <si>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</si>
  <si>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</si>
  <si>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</si>
  <si>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</si>
  <si>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</si>
  <si>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</si>
  <si>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</si>
  <si>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</si>
  <si>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</si>
  <si>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</si>
  <si>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</si>
  <si>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</si>
  <si>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</si>
  <si>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</si>
  <si>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</si>
  <si>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</si>
  <si>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</si>
  <si>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</si>
  <si>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</si>
  <si>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</si>
  <si>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</si>
  <si>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</si>
  <si>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</si>
  <si>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</si>
  <si>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</si>
  <si>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</si>
  <si>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</si>
  <si>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</si>
  <si>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</si>
  <si>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</si>
  <si>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</si>
  <si>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</si>
  <si>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</si>
  <si>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</si>
  <si>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</si>
  <si>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</si>
  <si>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</si>
  <si>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</si>
  <si>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</si>
  <si>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</si>
  <si>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</si>
  <si>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</si>
  <si>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</si>
  <si>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</si>
  <si>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</si>
  <si>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</si>
  <si>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</si>
  <si>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</si>
  <si>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</si>
  <si>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</si>
  <si>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</si>
  <si>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</si>
  <si>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</si>
  <si>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</si>
  <si>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</si>
  <si>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</si>
  <si>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</si>
  <si>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</si>
  <si>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</si>
  <si>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</si>
  <si>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</si>
  <si>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</si>
  <si>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</si>
  <si>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</si>
  <si>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</si>
  <si>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</si>
  <si>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</si>
  <si>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</si>
  <si>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</si>
  <si>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</si>
  <si>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</si>
  <si>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</si>
  <si>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</si>
  <si>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</si>
  <si>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</si>
  <si>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</si>
  <si>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</si>
  <si>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</si>
  <si>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</si>
  <si>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</si>
  <si>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</si>
  <si>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</si>
  <si>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</si>
  <si>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</si>
  <si>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</si>
  <si>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</si>
  <si>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</si>
  <si>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</si>
  <si>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</si>
  <si>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</si>
  <si>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</si>
  <si>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</si>
  <si>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</si>
  <si>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</si>
  <si>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</si>
  <si>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</si>
  <si>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</si>
  <si>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</si>
  <si>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</si>
  <si>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</si>
  <si>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</si>
  <si>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</si>
  <si>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</si>
  <si>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</si>
  <si>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</si>
  <si>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</si>
  <si>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</si>
  <si>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</si>
  <si>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</si>
  <si>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</si>
  <si>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</si>
  <si>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</si>
  <si>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</si>
  <si>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</si>
  <si>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</si>
  <si>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</si>
  <si>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</si>
  <si>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</si>
  <si>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</si>
  <si>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</si>
  <si>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</si>
  <si>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</si>
  <si>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</si>
  <si>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</si>
  <si>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</si>
  <si>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</si>
  <si>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</si>
  <si>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</si>
  <si>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</si>
  <si>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</si>
  <si>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</si>
  <si>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</si>
  <si>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</si>
  <si>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</si>
  <si>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</si>
  <si>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</si>
  <si>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</si>
  <si>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</si>
  <si>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</si>
  <si>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</si>
  <si>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</si>
  <si>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</si>
  <si>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</si>
  <si>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</si>
  <si>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</si>
  <si>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</si>
  <si>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</si>
  <si>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</si>
  <si>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</si>
  <si>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</si>
  <si>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</si>
  <si>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</si>
  <si>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</si>
  <si>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</si>
  <si>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</si>
  <si>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</si>
  <si>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</si>
  <si>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</si>
  <si>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</si>
  <si>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</si>
  <si>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</si>
  <si>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</si>
  <si>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</si>
  <si>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</si>
  <si>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</si>
  <si>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</si>
  <si>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</si>
  <si>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</si>
  <si>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</si>
  <si>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</si>
  <si>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</si>
  <si>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</si>
  <si>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</si>
  <si>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</si>
  <si>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</si>
  <si>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</si>
  <si>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</si>
  <si>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</si>
  <si>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</si>
  <si>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</si>
  <si>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</si>
  <si>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</si>
  <si>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</si>
  <si>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</si>
  <si>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</si>
  <si>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</si>
  <si>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</si>
  <si>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</si>
  <si>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</si>
  <si>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</si>
  <si>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</si>
  <si>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</si>
  <si>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</si>
  <si>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</si>
  <si>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</si>
  <si>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</si>
  <si>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</si>
  <si>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</si>
  <si>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</si>
  <si>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</si>
  <si>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</si>
  <si>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</si>
  <si>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</si>
  <si>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</si>
  <si>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</si>
  <si>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</si>
  <si>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</si>
  <si>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</si>
  <si>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</si>
  <si>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</si>
  <si>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</si>
  <si>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</si>
  <si>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</si>
  <si>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</si>
  <si>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</si>
  <si>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</si>
  <si>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</si>
  <si>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</si>
  <si>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</si>
  <si>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</si>
  <si>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</si>
  <si>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</si>
  <si>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</si>
  <si>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</si>
  <si>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</si>
  <si>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</si>
  <si>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</si>
  <si>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</si>
  <si>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</si>
  <si>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</si>
  <si>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</si>
  <si>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</si>
  <si>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</si>
  <si>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</si>
  <si>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</si>
  <si>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</si>
  <si>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</si>
  <si>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</si>
  <si>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</si>
  <si>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</si>
  <si>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</si>
  <si>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</si>
  <si>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</si>
  <si>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</si>
  <si>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</si>
  <si>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</si>
  <si>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</si>
  <si>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</si>
  <si>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</si>
  <si>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</si>
  <si>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</si>
  <si>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</si>
  <si>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</si>
  <si>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</si>
  <si>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</si>
  <si>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</si>
  <si>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</si>
  <si>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</si>
  <si>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</si>
  <si>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</si>
  <si>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</si>
  <si>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</si>
  <si>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</si>
  <si>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</si>
  <si>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</si>
  <si>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</si>
  <si>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</si>
  <si>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</si>
  <si>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</si>
  <si>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</si>
  <si>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</si>
  <si>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</si>
  <si>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</si>
  <si>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</si>
  <si>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</si>
  <si>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</si>
  <si>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</si>
  <si>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</si>
  <si>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</si>
  <si>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</si>
  <si>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</si>
  <si>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</si>
  <si>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</si>
  <si>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</si>
  <si>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</si>
  <si>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</si>
  <si>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</si>
  <si>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</si>
  <si>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</si>
  <si>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</si>
  <si>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</si>
  <si>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</si>
  <si>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</si>
  <si>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</si>
  <si>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</si>
  <si>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</si>
  <si>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</si>
  <si>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</si>
  <si>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</si>
  <si>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</si>
  <si>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</si>
  <si>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</si>
  <si>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</si>
  <si>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</si>
  <si>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</si>
  <si>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</si>
  <si>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</si>
  <si>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</si>
  <si>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</si>
  <si>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</si>
  <si>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</si>
  <si>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</si>
  <si>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</si>
  <si>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</si>
  <si>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</si>
  <si>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</si>
  <si>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</si>
  <si>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</si>
  <si>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</si>
  <si>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</si>
  <si>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</si>
  <si>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</si>
  <si>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</si>
  <si>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</si>
  <si>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</si>
  <si>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</si>
  <si>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</si>
  <si>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</si>
  <si>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</si>
  <si>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</si>
  <si>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</si>
  <si>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</si>
  <si>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</si>
  <si>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</si>
  <si>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</si>
  <si>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</si>
  <si>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</si>
  <si>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</si>
  <si>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</si>
  <si>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</si>
  <si>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</si>
  <si>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</si>
  <si>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</si>
  <si>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</si>
  <si>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</si>
  <si>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</si>
  <si>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</si>
  <si>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</si>
  <si>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</si>
  <si>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</si>
  <si>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</si>
  <si>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</si>
  <si>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</si>
  <si>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</si>
  <si>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</si>
  <si>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</si>
  <si>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</si>
  <si>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</si>
  <si>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</si>
  <si>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</si>
  <si>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</si>
  <si>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</si>
  <si>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</si>
  <si>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</si>
  <si>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</si>
  <si>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</si>
  <si>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</si>
  <si>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</si>
  <si>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</si>
  <si>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</si>
  <si>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</si>
  <si>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</si>
  <si>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</si>
  <si>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</si>
  <si>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</si>
  <si>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</si>
  <si>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</si>
  <si>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</si>
  <si>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</si>
  <si>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</si>
  <si>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</si>
  <si>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</si>
  <si>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</si>
  <si>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</si>
  <si>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</si>
  <si>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</si>
  <si>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</si>
  <si>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</si>
  <si>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</si>
  <si>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</si>
  <si>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</si>
  <si>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</si>
  <si>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</si>
  <si>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</si>
  <si>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</si>
  <si>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</si>
  <si>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</si>
  <si>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</si>
  <si>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</si>
  <si>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</si>
  <si>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</si>
  <si>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</si>
  <si>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</si>
  <si>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</si>
  <si>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</si>
  <si>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</si>
  <si>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</si>
  <si>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</si>
  <si>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</si>
  <si>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</si>
  <si>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</si>
  <si>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</si>
  <si>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</si>
  <si>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</si>
  <si>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</si>
  <si>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</si>
  <si>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</si>
  <si>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</si>
  <si>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</si>
  <si>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</si>
  <si>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</si>
  <si>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</si>
  <si>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</si>
  <si>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</si>
  <si>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</si>
  <si>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</si>
  <si>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</si>
  <si>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</si>
  <si>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</si>
  <si>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</si>
  <si>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</si>
  <si>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</si>
  <si>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</si>
  <si>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</si>
  <si>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</si>
  <si>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</si>
  <si>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</si>
  <si>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</si>
  <si>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</si>
  <si>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</si>
  <si>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</si>
  <si>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</si>
  <si>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</si>
  <si>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</si>
  <si>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</si>
  <si>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</si>
  <si>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</si>
  <si>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</si>
  <si>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</si>
  <si>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</si>
  <si>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</si>
  <si>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</si>
  <si>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</si>
  <si>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</si>
  <si>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</si>
  <si>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</si>
  <si>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</si>
  <si>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</si>
  <si>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</si>
  <si>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</si>
  <si>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</si>
  <si>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</si>
  <si>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</si>
  <si>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</si>
  <si>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</si>
  <si>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</si>
  <si>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</si>
  <si>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</si>
  <si>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</si>
  <si>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</si>
  <si>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</si>
  <si>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</si>
  <si>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</si>
  <si>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</si>
  <si>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</si>
  <si>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</si>
  <si>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</si>
  <si>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</si>
  <si>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</si>
  <si>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</si>
  <si>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</si>
  <si>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</si>
  <si>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</si>
  <si>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</si>
  <si>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</si>
  <si>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</si>
  <si>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</si>
  <si>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</si>
  <si>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</si>
  <si>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</si>
  <si>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</si>
  <si>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</si>
  <si>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</si>
  <si>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</si>
  <si>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</si>
  <si>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</si>
  <si>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</si>
  <si>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</si>
  <si>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</si>
  <si>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</si>
  <si>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</si>
  <si>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</si>
  <si>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</si>
  <si>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</si>
  <si>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</si>
  <si>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</si>
  <si>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</si>
  <si>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</si>
  <si>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</si>
  <si>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</si>
  <si>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</si>
  <si>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</si>
  <si>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</si>
  <si>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</si>
  <si>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</si>
  <si>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</si>
  <si>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</si>
  <si>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</si>
  <si>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</si>
  <si>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</si>
  <si>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</si>
  <si>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</si>
  <si>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</si>
  <si>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</si>
  <si>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</si>
  <si>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</si>
  <si>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</si>
  <si>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</si>
  <si>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</si>
  <si>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</si>
  <si>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</si>
  <si>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</si>
  <si>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</si>
  <si>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</si>
  <si>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</si>
  <si>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</si>
  <si>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</si>
  <si>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</si>
  <si>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</si>
  <si>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</si>
  <si>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</si>
  <si>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</si>
  <si>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</si>
  <si>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</si>
  <si>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</si>
  <si>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</si>
  <si>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</si>
  <si>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</si>
  <si>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</si>
  <si>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</si>
  <si>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</si>
  <si>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</si>
  <si>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</si>
  <si>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</si>
  <si>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</si>
  <si>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</si>
  <si>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</si>
  <si>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</si>
  <si>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</si>
  <si>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</si>
  <si>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</si>
  <si>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</si>
  <si>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</si>
  <si>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</si>
  <si>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</si>
  <si>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</si>
  <si>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</si>
  <si>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</si>
  <si>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</si>
  <si>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</si>
  <si>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</si>
  <si>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</si>
  <si>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</si>
  <si>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</si>
  <si>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</si>
  <si>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</si>
  <si>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</si>
  <si>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</si>
  <si>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</si>
  <si>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</si>
  <si>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</si>
  <si>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</si>
  <si>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</si>
  <si>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</si>
  <si>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</si>
  <si>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</si>
  <si>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</si>
  <si>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</si>
  <si>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</si>
  <si>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</si>
  <si>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</si>
  <si>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</si>
  <si>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</si>
  <si>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</si>
  <si>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</si>
  <si>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</si>
  <si>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</si>
  <si>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</si>
  <si>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</si>
  <si>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</si>
  <si>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</si>
  <si>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</si>
  <si>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</si>
  <si>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</si>
  <si>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</si>
  <si>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</si>
  <si>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</si>
  <si>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</si>
  <si>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</si>
  <si>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</si>
  <si>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</si>
  <si>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</si>
  <si>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</si>
  <si>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</si>
  <si>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</si>
  <si>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</si>
  <si>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</si>
  <si>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</si>
  <si>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</si>
  <si>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</si>
  <si>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</si>
  <si>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</si>
  <si>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</si>
  <si>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</si>
  <si>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</si>
  <si>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</si>
  <si>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</si>
  <si>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</si>
  <si>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</si>
  <si>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</si>
  <si>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</si>
  <si>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</si>
  <si>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</si>
  <si>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</si>
  <si>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</si>
  <si>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</si>
  <si>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</si>
  <si>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</si>
  <si>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</si>
  <si>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</si>
  <si>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</si>
  <si>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</si>
  <si>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</si>
  <si>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</si>
  <si>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</si>
  <si>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</si>
  <si>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</si>
  <si>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</si>
  <si>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</si>
  <si>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</si>
  <si>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</si>
  <si>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</si>
  <si>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</si>
  <si>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</si>
  <si>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</si>
  <si>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</si>
  <si>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</si>
  <si>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</si>
  <si>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</si>
  <si>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</si>
  <si>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</si>
  <si>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</si>
  <si>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</si>
  <si>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</si>
  <si>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</si>
  <si>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</si>
  <si>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</si>
  <si>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</si>
  <si>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</si>
  <si>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</si>
  <si>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</si>
  <si>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</si>
  <si>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</si>
  <si>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</si>
  <si>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</si>
  <si>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</si>
  <si>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</si>
  <si>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</si>
  <si>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</si>
  <si>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</si>
  <si>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</si>
  <si>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</si>
  <si>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</si>
  <si>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</si>
  <si>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</si>
  <si>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</si>
  <si>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</si>
  <si>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</si>
  <si>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</si>
  <si>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</si>
  <si>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</si>
  <si>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</si>
  <si>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</si>
  <si>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</si>
  <si>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</si>
  <si>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</si>
  <si>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</si>
  <si>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</si>
  <si>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</si>
  <si>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</si>
  <si>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</si>
  <si>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</si>
  <si>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</si>
  <si>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</si>
  <si>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</si>
  <si>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</si>
  <si>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</si>
  <si>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</si>
  <si>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</si>
  <si>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</si>
  <si>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</si>
  <si>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</si>
  <si>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</si>
  <si>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</si>
  <si>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</si>
  <si>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</si>
  <si>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</si>
  <si>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</si>
  <si>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</si>
  <si>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</si>
  <si>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</si>
  <si>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</si>
  <si>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</si>
  <si>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</si>
  <si>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</si>
  <si>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</si>
  <si>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</si>
  <si>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</si>
  <si>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</si>
  <si>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</si>
  <si>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</si>
  <si>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</si>
  <si>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</si>
  <si>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</si>
  <si>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</si>
  <si>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</si>
  <si>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</si>
  <si>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</si>
  <si>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</si>
  <si>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</si>
  <si>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</si>
  <si>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</si>
  <si>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</si>
  <si>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</si>
  <si>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</si>
  <si>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</si>
  <si>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</si>
  <si>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</si>
  <si>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</si>
  <si>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</si>
  <si>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</si>
  <si>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</si>
  <si>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</si>
  <si>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</si>
  <si>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</si>
  <si>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</si>
  <si>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</si>
  <si>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</si>
  <si>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</si>
  <si>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</si>
  <si>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</si>
  <si>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</si>
  <si>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</si>
  <si>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</si>
  <si>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</si>
  <si>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</si>
  <si>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</si>
  <si>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</si>
  <si>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</si>
  <si>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</si>
  <si>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</si>
  <si>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</si>
  <si>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</si>
  <si>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</si>
  <si>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</si>
  <si>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</si>
  <si>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</si>
  <si>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</si>
  <si>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</si>
  <si>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</si>
  <si>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</si>
  <si>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</si>
  <si>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</si>
  <si>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</si>
  <si>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</si>
  <si>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</si>
  <si>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</si>
  <si>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</si>
  <si>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</si>
  <si>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</si>
  <si>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</si>
  <si>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</si>
  <si>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</si>
  <si>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</si>
  <si>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</si>
  <si>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</si>
  <si>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</si>
  <si>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</si>
  <si>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</si>
  <si>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</si>
  <si>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</si>
  <si>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</si>
  <si>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</si>
  <si>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</si>
  <si>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</si>
  <si>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</si>
  <si>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</si>
  <si>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</si>
  <si>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</si>
  <si>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</si>
  <si>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</si>
  <si>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</si>
  <si>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</si>
  <si>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</si>
  <si>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</si>
  <si>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</si>
  <si>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</si>
  <si>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</si>
  <si>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</si>
  <si>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</si>
  <si>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</si>
  <si>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</si>
  <si>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</si>
  <si>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</si>
  <si>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</si>
  <si>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</si>
  <si>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</si>
  <si>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</si>
  <si>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</si>
  <si>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</si>
  <si>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</si>
  <si>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</si>
  <si>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</si>
  <si>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</si>
  <si>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</si>
  <si>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</si>
  <si>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</si>
  <si>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</si>
  <si>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</si>
  <si>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</si>
  <si>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</si>
  <si>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</si>
  <si>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</si>
  <si>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</si>
  <si>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</si>
  <si>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</si>
  <si>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</si>
  <si>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</si>
  <si>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</si>
  <si>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</si>
  <si>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</si>
  <si>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</si>
  <si>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</si>
  <si>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</si>
  <si>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</si>
  <si>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</si>
  <si>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</si>
  <si>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</si>
  <si>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</si>
  <si>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</si>
  <si>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</si>
  <si>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</si>
  <si>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</si>
  <si>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</si>
  <si>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</si>
  <si>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</si>
  <si>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</si>
  <si>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</si>
  <si>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</si>
  <si>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</si>
  <si>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</si>
  <si>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</si>
  <si>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</si>
  <si>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</si>
  <si>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</si>
  <si>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</si>
  <si>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</si>
  <si>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</si>
  <si>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</si>
  <si>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</si>
  <si>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</si>
  <si>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</si>
  <si>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</si>
  <si>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</si>
  <si>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</si>
  <si>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</si>
  <si>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</si>
  <si>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</si>
  <si>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</si>
  <si>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</si>
  <si>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</si>
  <si>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</si>
  <si>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</si>
  <si>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</si>
  <si>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</si>
  <si>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</si>
  <si>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</si>
  <si>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</si>
  <si>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</si>
  <si>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</si>
  <si>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</si>
  <si>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</si>
  <si>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</si>
  <si>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</si>
  <si>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</si>
  <si>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</si>
  <si>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</si>
  <si>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</si>
  <si>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</si>
  <si>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</si>
  <si>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</si>
  <si>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</si>
  <si>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</si>
  <si>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</si>
  <si>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</si>
  <si>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</si>
  <si>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</si>
  <si>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</si>
  <si>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</si>
  <si>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</si>
  <si>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</si>
  <si>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</si>
  <si>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</si>
  <si>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</si>
  <si>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</si>
  <si>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</si>
  <si>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</si>
  <si>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</si>
  <si>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</si>
  <si>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</si>
  <si>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</si>
  <si>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</si>
  <si>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</si>
  <si>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</si>
  <si>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</si>
  <si>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</si>
  <si>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</si>
  <si>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</si>
  <si>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</si>
  <si>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</si>
  <si>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</si>
  <si>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</si>
  <si>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</si>
  <si>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</si>
  <si>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</si>
  <si>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</si>
  <si>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</si>
  <si>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</si>
  <si>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</si>
  <si>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</si>
  <si>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</si>
  <si>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</si>
  <si>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</si>
  <si>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</si>
  <si>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</si>
  <si>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</si>
  <si>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</si>
  <si>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</si>
  <si>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</si>
  <si>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</si>
  <si>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</si>
  <si>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</si>
  <si>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</si>
  <si>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</si>
  <si>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</si>
  <si>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</si>
  <si>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</si>
  <si>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</si>
  <si>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</si>
  <si>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</si>
  <si>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</si>
  <si>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</si>
  <si>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</si>
  <si>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</si>
  <si>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</si>
  <si>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</si>
  <si>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</si>
  <si>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</si>
  <si>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</si>
  <si>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</si>
  <si>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</si>
  <si>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</si>
  <si>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</si>
  <si>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</si>
  <si>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</si>
  <si>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</si>
  <si>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</si>
  <si>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</si>
  <si>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</si>
  <si>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</si>
  <si>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</si>
  <si>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</si>
  <si>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</si>
  <si>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</si>
  <si>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</si>
  <si>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</si>
  <si>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</si>
  <si>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</si>
  <si>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</si>
  <si>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</si>
  <si>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</si>
  <si>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</si>
  <si>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</si>
  <si>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</si>
  <si>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</si>
  <si>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</si>
  <si>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</si>
  <si>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</si>
  <si>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</si>
  <si>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</si>
  <si>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</si>
  <si>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</si>
  <si>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</si>
  <si>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</si>
  <si>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</si>
  <si>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</si>
  <si>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</si>
  <si>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</si>
  <si>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</si>
  <si>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</si>
  <si>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</si>
  <si>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</si>
  <si>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</si>
  <si>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</si>
  <si>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</si>
  <si>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</si>
  <si>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</si>
  <si>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</si>
  <si>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</si>
  <si>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</si>
  <si>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</si>
  <si>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</si>
  <si>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</si>
  <si>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</si>
  <si>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</si>
  <si>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</si>
  <si>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</si>
  <si>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</si>
  <si>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</si>
  <si>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</si>
  <si>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</si>
  <si>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</si>
  <si>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</si>
  <si>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</si>
  <si>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</si>
  <si>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</si>
  <si>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</si>
  <si>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</si>
  <si>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</si>
  <si>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</si>
  <si>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</si>
  <si>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</si>
  <si>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</si>
  <si>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</si>
  <si>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</si>
  <si>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</si>
  <si>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</si>
  <si>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</si>
  <si>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</si>
  <si>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</si>
  <si>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</si>
  <si>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</si>
  <si>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</si>
  <si>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</si>
  <si>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</si>
  <si>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</si>
  <si>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</si>
  <si>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</si>
  <si>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</si>
  <si>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</si>
  <si>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</si>
  <si>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</si>
  <si>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</si>
  <si>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</si>
  <si>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</si>
  <si>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</si>
  <si>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</si>
  <si>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</si>
  <si>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</si>
  <si>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</si>
  <si>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</si>
  <si>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</si>
  <si>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</si>
  <si>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</si>
  <si>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</si>
  <si>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</si>
  <si>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</si>
  <si>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</si>
  <si>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</si>
  <si>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</si>
  <si>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</si>
  <si>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</si>
  <si>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</si>
  <si>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</si>
  <si>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</si>
  <si>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</si>
  <si>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</si>
  <si>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</si>
  <si>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</si>
  <si>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</si>
  <si>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</si>
  <si>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</si>
  <si>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</si>
  <si>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</si>
  <si>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</si>
  <si>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</si>
  <si>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</si>
  <si>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</si>
  <si>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</si>
  <si>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</si>
  <si>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</si>
  <si>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</si>
  <si>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</si>
  <si>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</si>
  <si>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</si>
  <si>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</si>
  <si>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</si>
  <si>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</si>
  <si>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</si>
  <si>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</si>
  <si>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</si>
  <si>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</si>
  <si>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</si>
  <si>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</si>
  <si>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</si>
  <si>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</si>
  <si>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</si>
  <si>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</si>
  <si>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</si>
  <si>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</si>
  <si>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</si>
  <si>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</si>
  <si>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</si>
  <si>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</si>
  <si>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</si>
  <si>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</si>
  <si>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</si>
  <si>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</si>
  <si>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</si>
  <si>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</si>
  <si>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</si>
  <si>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</si>
  <si>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</si>
  <si>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</si>
  <si>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</si>
  <si>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</si>
  <si>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</si>
  <si>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</si>
  <si>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</si>
  <si>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</si>
  <si>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</si>
  <si>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</si>
  <si>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</si>
  <si>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</si>
  <si>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</si>
  <si>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</si>
  <si>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</si>
  <si>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</si>
  <si>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</si>
  <si>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</si>
  <si>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</si>
  <si>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</si>
  <si>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</si>
  <si>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</si>
  <si>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</si>
  <si>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</si>
  <si>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</si>
  <si>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</si>
  <si>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</si>
  <si>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</si>
  <si>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</si>
  <si>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</si>
  <si>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</si>
  <si>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</si>
  <si>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</si>
  <si>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</si>
  <si>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</si>
  <si>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</si>
  <si>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</si>
  <si>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</si>
  <si>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</si>
  <si>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</si>
  <si>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</si>
  <si>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</si>
  <si>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</si>
  <si>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</si>
  <si>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</si>
  <si>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</si>
  <si>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</si>
  <si>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</si>
  <si>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</si>
  <si>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</si>
  <si>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</si>
  <si>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</si>
  <si>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</si>
  <si>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</si>
  <si>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</si>
  <si>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</si>
  <si>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</si>
  <si>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</si>
  <si>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</si>
  <si>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</si>
  <si>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</si>
  <si>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</si>
  <si>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</si>
  <si>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</si>
  <si>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</si>
  <si>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</si>
  <si>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</si>
  <si>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</si>
  <si>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</si>
  <si>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</si>
  <si>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</si>
  <si>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</si>
  <si>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</si>
  <si>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</si>
  <si>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</si>
  <si>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</si>
  <si>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</si>
  <si>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</si>
  <si>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</si>
  <si>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</si>
  <si>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</si>
  <si>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</si>
  <si>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</si>
  <si>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</si>
  <si>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</si>
  <si>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</si>
  <si>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</si>
  <si>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</si>
  <si>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</si>
  <si>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</si>
  <si>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</si>
  <si>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</si>
  <si>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</si>
  <si>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</si>
  <si>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</si>
  <si>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</si>
  <si>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</si>
  <si>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</si>
  <si>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</si>
  <si>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</si>
  <si>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</si>
  <si>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</si>
  <si>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</si>
  <si>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</si>
  <si>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</si>
  <si>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</si>
  <si>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</si>
  <si>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</si>
  <si>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</si>
  <si>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</si>
  <si>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</si>
  <si>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</si>
  <si>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</si>
  <si>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</si>
  <si>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</si>
  <si>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</si>
  <si>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</si>
  <si>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</si>
  <si>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</si>
  <si>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</si>
  <si>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</si>
  <si>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</si>
  <si>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</si>
  <si>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</si>
  <si>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</si>
  <si>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</si>
  <si>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</si>
  <si>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</si>
  <si>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</si>
  <si>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</si>
  <si>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</si>
  <si>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</si>
  <si>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</si>
  <si>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</si>
  <si>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</si>
  <si>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</si>
  <si>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</si>
  <si>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</si>
  <si>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</si>
  <si>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</si>
  <si>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</si>
  <si>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</si>
  <si>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</si>
  <si>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</si>
  <si>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</si>
  <si>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</si>
  <si>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</si>
  <si>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</si>
  <si>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</si>
  <si>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</si>
  <si>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</si>
  <si>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</si>
  <si>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</si>
  <si>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</si>
  <si>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</si>
  <si>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</si>
  <si>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</si>
  <si>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</si>
  <si>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</si>
  <si>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</si>
  <si>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</si>
  <si>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</si>
  <si>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</si>
  <si>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</si>
  <si>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</si>
  <si>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</si>
  <si>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</si>
  <si>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</si>
  <si>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</si>
  <si>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</si>
  <si>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</si>
  <si>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</si>
  <si>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</si>
  <si>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</si>
  <si>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</si>
  <si>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</si>
  <si>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</si>
  <si>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</si>
  <si>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</si>
  <si>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</si>
  <si>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</si>
  <si>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</si>
  <si>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</si>
  <si>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</si>
  <si>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</si>
  <si>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</si>
  <si>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</si>
  <si>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</si>
  <si>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</si>
  <si>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</si>
  <si>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</si>
  <si>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</si>
  <si>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</si>
  <si>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</si>
  <si>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</si>
  <si>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</si>
  <si>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</si>
  <si>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</si>
  <si>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</si>
  <si>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</si>
  <si>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</si>
  <si>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</si>
  <si>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</si>
  <si>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</si>
  <si>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</si>
  <si>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</si>
  <si>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</si>
  <si>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</si>
  <si>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</si>
  <si>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</si>
  <si>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</si>
  <si>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</si>
  <si>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</si>
  <si>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</si>
  <si>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</si>
  <si>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</si>
  <si>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</si>
  <si>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</si>
  <si>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</si>
  <si>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</si>
  <si>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</si>
  <si>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</si>
  <si>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</si>
  <si>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</si>
  <si>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</si>
  <si>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</si>
  <si>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</si>
  <si>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</si>
  <si>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</si>
  <si>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</si>
  <si>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</si>
  <si>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</si>
  <si>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</si>
  <si>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</si>
  <si>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</si>
  <si>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</si>
  <si>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</si>
  <si>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</si>
  <si>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</si>
  <si>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</si>
  <si>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</si>
  <si>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</si>
  <si>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</si>
  <si>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</si>
  <si>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</si>
  <si>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</si>
  <si>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</si>
  <si>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</si>
  <si>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</si>
  <si>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</si>
  <si>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</si>
  <si>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</si>
  <si>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</si>
  <si>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</si>
  <si>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</si>
  <si>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</si>
  <si>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</si>
  <si>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</si>
  <si>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</si>
  <si>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</si>
  <si>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</si>
  <si>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</si>
  <si>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</si>
  <si>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</si>
  <si>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</si>
  <si>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</si>
  <si>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</si>
  <si>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</si>
  <si>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</si>
  <si>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</si>
  <si>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</si>
  <si>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</si>
  <si>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</si>
  <si>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</si>
  <si>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</si>
  <si>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</si>
  <si>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</si>
  <si>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</si>
  <si>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</si>
  <si>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</si>
  <si>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</si>
  <si>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</si>
  <si>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</si>
  <si>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</si>
  <si>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</si>
  <si>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</si>
  <si>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</si>
  <si>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</si>
  <si>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</si>
  <si>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</si>
  <si>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</si>
  <si>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</si>
  <si>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</si>
  <si>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</si>
  <si>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</si>
  <si>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</si>
  <si>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</si>
  <si>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</si>
  <si>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</si>
  <si>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</si>
  <si>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</si>
  <si>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</si>
  <si>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</si>
  <si>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</si>
  <si>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</si>
  <si>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</si>
  <si>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</si>
  <si>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</si>
  <si>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</si>
  <si>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</si>
  <si>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</si>
  <si>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</si>
  <si>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</si>
  <si>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</si>
  <si>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</si>
  <si>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</si>
  <si>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</si>
  <si>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</si>
  <si>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</si>
  <si>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</si>
  <si>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</si>
  <si>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</si>
  <si>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</si>
  <si>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</si>
  <si>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</si>
  <si>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</si>
  <si>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</si>
  <si>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</si>
  <si>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</si>
  <si>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</si>
  <si>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</si>
  <si>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</si>
  <si>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</si>
  <si>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</si>
  <si>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</si>
  <si>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</si>
  <si>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</si>
  <si>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</si>
  <si>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</si>
  <si>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</si>
  <si>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</si>
  <si>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</si>
  <si>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</si>
  <si>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</si>
  <si>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</si>
  <si>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</si>
  <si>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</si>
  <si>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</si>
  <si>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</si>
  <si>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</si>
  <si>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</si>
  <si>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</si>
  <si>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</si>
  <si>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</si>
  <si>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</si>
  <si>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</si>
  <si>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</si>
  <si>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</si>
  <si>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</si>
  <si>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</si>
  <si>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</si>
  <si>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</si>
  <si>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</si>
  <si>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</si>
  <si>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</si>
  <si>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</si>
  <si>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</si>
  <si>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</si>
  <si>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</si>
  <si>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</si>
  <si>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</si>
  <si>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</si>
  <si>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</si>
  <si>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</si>
  <si>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</si>
  <si>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</si>
  <si>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</si>
  <si>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</si>
  <si>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</si>
  <si>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</si>
  <si>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</si>
  <si>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</si>
  <si>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</si>
  <si>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</si>
  <si>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</si>
  <si>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</si>
  <si>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</si>
  <si>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</si>
  <si>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</si>
  <si>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</si>
  <si>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</si>
  <si>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</si>
  <si>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</si>
  <si>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</si>
  <si>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</si>
  <si>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</si>
  <si>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</si>
  <si>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</si>
  <si>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</si>
  <si>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</si>
  <si>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</si>
  <si>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</si>
  <si>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</si>
  <si>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</si>
  <si>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</si>
  <si>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</si>
  <si>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</si>
  <si>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</si>
  <si>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</si>
  <si>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</si>
  <si>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</si>
  <si>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</si>
  <si>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</si>
  <si>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</si>
  <si>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</si>
  <si>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</si>
  <si>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</si>
  <si>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</si>
  <si>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</si>
  <si>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</si>
  <si>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</si>
  <si>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</si>
  <si>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</si>
  <si>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</si>
  <si>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</si>
  <si>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</si>
  <si>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</si>
  <si>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</si>
  <si>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</si>
  <si>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</si>
  <si>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</si>
  <si>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</si>
  <si>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</si>
  <si>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</si>
  <si>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</si>
  <si>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</si>
  <si>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</si>
  <si>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</si>
  <si>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</si>
  <si>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</si>
  <si>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</si>
  <si>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</si>
  <si>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</si>
  <si>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</si>
  <si>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</si>
  <si>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</si>
  <si>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</si>
  <si>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</si>
  <si>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</si>
  <si>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</si>
  <si>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</si>
  <si>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</si>
  <si>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</si>
  <si>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</si>
  <si>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</si>
  <si>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</si>
  <si>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</si>
  <si>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</si>
  <si>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</si>
  <si>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</si>
  <si>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</si>
  <si>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</si>
  <si>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</si>
  <si>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</si>
  <si>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</si>
  <si>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</si>
  <si>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</si>
  <si>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</si>
  <si>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</si>
  <si>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</si>
  <si>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</si>
  <si>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</si>
  <si>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</si>
  <si>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</si>
  <si>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</si>
  <si>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</si>
  <si>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</si>
  <si>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</si>
  <si>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</si>
  <si>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</si>
  <si>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</si>
  <si>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</si>
  <si>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</si>
  <si>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</si>
  <si>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</si>
  <si>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</si>
  <si>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</si>
  <si>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</si>
  <si>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</si>
  <si>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</si>
  <si>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</si>
  <si>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</si>
  <si>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</si>
  <si>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</si>
  <si>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</si>
  <si>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</si>
  <si>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</si>
  <si>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</si>
  <si>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</si>
  <si>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</si>
  <si>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</si>
  <si>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</si>
  <si>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</si>
  <si>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</si>
  <si>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</si>
  <si>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</si>
  <si>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</si>
  <si>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</si>
  <si>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</si>
  <si>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</si>
  <si>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</si>
  <si>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</si>
  <si>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</si>
  <si>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</si>
  <si>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</si>
  <si>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</si>
  <si>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</si>
  <si>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</si>
  <si>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</si>
  <si>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</si>
  <si>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</si>
  <si>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</si>
  <si>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</si>
  <si>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</si>
  <si>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</si>
  <si>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</si>
  <si>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</si>
  <si>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</si>
  <si>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</si>
  <si>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</si>
  <si>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</si>
  <si>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</si>
  <si>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</si>
  <si>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</si>
  <si>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</si>
  <si>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</si>
  <si>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</si>
  <si>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</si>
  <si>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</si>
  <si>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</si>
  <si>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</si>
  <si>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</si>
  <si>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</si>
  <si>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</si>
  <si>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</si>
  <si>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</si>
  <si>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</si>
  <si>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</si>
  <si>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</si>
  <si>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</si>
  <si>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</si>
  <si>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</si>
  <si>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</si>
  <si>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</si>
  <si>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</si>
  <si>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</si>
  <si>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</si>
  <si>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</si>
  <si>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</si>
  <si>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</si>
  <si>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</si>
  <si>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</si>
  <si>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</si>
  <si>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</si>
  <si>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</si>
  <si>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</si>
  <si>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</si>
  <si>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</si>
  <si>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</si>
  <si>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</si>
  <si>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</si>
  <si>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</si>
  <si>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</si>
  <si>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</si>
  <si>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</si>
  <si>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</si>
  <si>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</si>
  <si>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</si>
  <si>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</si>
  <si>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</si>
  <si>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</si>
  <si>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</si>
  <si>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</si>
  <si>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</si>
  <si>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</si>
  <si>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</si>
  <si>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</si>
  <si>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</si>
  <si>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</si>
  <si>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</si>
  <si>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</si>
  <si>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</si>
  <si>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</si>
  <si>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</si>
  <si>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</si>
  <si>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</si>
  <si>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</si>
  <si>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</si>
  <si>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</si>
  <si>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</si>
  <si>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</si>
  <si>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</si>
  <si>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</si>
  <si>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</si>
  <si>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</si>
  <si>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</si>
  <si>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</si>
  <si>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</si>
  <si>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</si>
  <si>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</si>
  <si>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</si>
  <si>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</si>
  <si>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</si>
  <si>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</si>
  <si>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</si>
  <si>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</si>
  <si>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</si>
  <si>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</si>
  <si>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</si>
  <si>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</si>
  <si>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</si>
  <si>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</si>
  <si>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</si>
  <si>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</si>
  <si>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</si>
  <si>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</si>
  <si>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</si>
  <si>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</si>
  <si>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</si>
  <si>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</si>
  <si>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</si>
  <si>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</si>
  <si>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</si>
  <si>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</si>
  <si>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</si>
  <si>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</si>
  <si>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</si>
  <si>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</si>
  <si>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</si>
  <si>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</si>
  <si>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</si>
  <si>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</si>
  <si>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</si>
  <si>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</si>
  <si>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</si>
  <si>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</si>
  <si>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</si>
  <si>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</si>
  <si>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</si>
  <si>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</si>
  <si>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</si>
  <si>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</si>
  <si>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</si>
  <si>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</si>
  <si>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</si>
  <si>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</si>
  <si>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</si>
  <si>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</si>
  <si>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</si>
  <si>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</si>
  <si>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</si>
  <si>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</si>
  <si>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</si>
  <si>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</si>
  <si>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</si>
  <si>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</si>
  <si>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</si>
  <si>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</si>
  <si>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</si>
  <si>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</si>
  <si>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</si>
  <si>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</si>
  <si>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</si>
  <si>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</si>
  <si>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</si>
  <si>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</si>
  <si>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</si>
  <si>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</si>
  <si>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</si>
  <si>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</si>
  <si>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</si>
  <si>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</si>
  <si>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</si>
  <si>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</si>
  <si>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</si>
  <si>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</si>
  <si>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</si>
  <si>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</si>
  <si>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</si>
  <si>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</si>
  <si>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</si>
  <si>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</si>
  <si>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</si>
  <si>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</si>
  <si>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</si>
  <si>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</si>
  <si>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</si>
  <si>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</si>
  <si>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</si>
  <si>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</si>
  <si>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</si>
  <si>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</si>
  <si>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</si>
  <si>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</si>
  <si>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</si>
  <si>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</si>
  <si>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</si>
  <si>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</si>
  <si>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</si>
  <si>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</si>
  <si>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</si>
  <si>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</si>
  <si>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</si>
  <si>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</si>
  <si>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</si>
  <si>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</si>
  <si>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</si>
  <si>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</si>
  <si>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</si>
  <si>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</si>
  <si>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</si>
  <si>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</si>
  <si>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</si>
  <si>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</si>
  <si>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</si>
  <si>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</si>
  <si>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</si>
  <si>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</si>
  <si>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</si>
  <si>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</si>
  <si>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</si>
  <si>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</si>
  <si>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</si>
  <si>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</si>
  <si>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</si>
  <si>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</si>
  <si>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</si>
  <si>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</si>
  <si>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</si>
  <si>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</si>
  <si>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</si>
  <si>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</si>
  <si>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</si>
  <si>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</si>
  <si>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</si>
  <si>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</si>
  <si>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</si>
  <si>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</si>
  <si>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</si>
  <si>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</si>
  <si>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</si>
  <si>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</si>
  <si>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</si>
  <si>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</si>
  <si>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</si>
  <si>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</si>
  <si>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</si>
  <si>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</si>
  <si>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</si>
  <si>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</si>
  <si>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</si>
  <si>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</si>
  <si>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</si>
  <si>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</si>
  <si>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</si>
  <si>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</si>
  <si>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</si>
  <si>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</si>
  <si>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</si>
  <si>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</si>
  <si>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</si>
  <si>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</si>
  <si>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</si>
  <si>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</si>
  <si>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</si>
  <si>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</si>
  <si>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</si>
  <si>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</si>
  <si>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</si>
  <si>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</si>
  <si>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</si>
  <si>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</si>
  <si>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</si>
  <si>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</si>
  <si>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</si>
  <si>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</si>
  <si>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</si>
  <si>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</si>
  <si>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</si>
  <si>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</si>
  <si>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</si>
  <si>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</si>
  <si>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</si>
  <si>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</si>
  <si>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</si>
  <si>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</si>
  <si>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</si>
  <si>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</si>
  <si>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</si>
  <si>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</si>
  <si>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</si>
  <si>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</si>
  <si>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</si>
  <si>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</si>
  <si>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</si>
  <si>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</si>
  <si>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</si>
  <si>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</si>
  <si>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</si>
  <si>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</si>
  <si>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</si>
  <si>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</si>
  <si>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</si>
  <si>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</si>
  <si>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</si>
  <si>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</si>
  <si>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</si>
  <si>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</si>
  <si>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</si>
  <si>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</si>
  <si>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</si>
  <si>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</si>
  <si>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</si>
  <si>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</si>
  <si>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</si>
  <si>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</si>
  <si>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</si>
  <si>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</si>
  <si>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</si>
  <si>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</si>
  <si>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</si>
  <si>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</si>
  <si>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</si>
  <si>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</si>
  <si>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</si>
  <si>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</si>
  <si>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</si>
  <si>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</si>
  <si>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</si>
  <si>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</si>
  <si>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</si>
  <si>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</si>
  <si>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</si>
  <si>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</si>
  <si>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</si>
  <si>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</si>
  <si>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</si>
  <si>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</si>
  <si>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</si>
  <si>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</si>
  <si>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</si>
  <si>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</si>
  <si>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</si>
  <si>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</si>
  <si>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</si>
  <si>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</si>
  <si>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</si>
  <si>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</si>
  <si>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</si>
  <si>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</si>
  <si>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</si>
  <si>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</si>
  <si>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</si>
  <si>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</si>
  <si>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</si>
  <si>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</si>
  <si>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</si>
  <si>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</si>
  <si>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</si>
  <si>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</si>
  <si>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</si>
  <si>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</si>
  <si>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</si>
  <si>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</si>
  <si>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</si>
  <si>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</si>
  <si>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</si>
  <si>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</si>
  <si>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</si>
  <si>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</si>
  <si>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</si>
  <si>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</si>
  <si>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</si>
  <si>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</si>
  <si>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</si>
  <si>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</si>
  <si>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</si>
  <si>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</si>
  <si>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</si>
  <si>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</si>
  <si>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</si>
  <si>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</si>
  <si>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</si>
  <si>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</si>
  <si>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</si>
  <si>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</si>
  <si>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</si>
  <si>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</si>
  <si>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</si>
  <si>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</si>
  <si>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</si>
  <si>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</si>
  <si>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</si>
  <si>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</si>
  <si>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</si>
  <si>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</si>
  <si>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</si>
  <si>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</si>
  <si>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</si>
  <si>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</si>
  <si>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</si>
  <si>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</si>
  <si>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</si>
  <si>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</si>
  <si>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</si>
  <si>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</si>
  <si>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</si>
  <si>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</si>
  <si>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</si>
  <si>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</si>
  <si>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</si>
  <si>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</si>
  <si>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</si>
  <si>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</si>
  <si>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</si>
  <si>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</si>
  <si>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</si>
  <si>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</si>
  <si>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</si>
  <si>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</si>
  <si>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</si>
  <si>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</si>
  <si>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</si>
  <si>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</si>
  <si>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</si>
  <si>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</si>
  <si>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</si>
  <si>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</si>
  <si>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</si>
  <si>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</si>
  <si>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</si>
  <si>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</si>
  <si>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</si>
  <si>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</si>
  <si>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</si>
  <si>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</si>
  <si>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</si>
  <si>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</si>
  <si>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</si>
  <si>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</si>
  <si>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</si>
  <si>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</si>
  <si>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</si>
  <si>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</si>
  <si>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</si>
  <si>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</si>
  <si>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</si>
  <si>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</si>
  <si>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</si>
  <si>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</si>
  <si>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</si>
  <si>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</si>
  <si>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</si>
  <si>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</si>
  <si>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</si>
  <si>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</si>
  <si>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</si>
  <si>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</si>
  <si>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</si>
  <si>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</si>
  <si>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</si>
  <si>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</si>
  <si>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</si>
  <si>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</si>
  <si>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</si>
  <si>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</si>
  <si>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</si>
  <si>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</si>
  <si>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</si>
  <si>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</si>
  <si>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</si>
  <si>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</si>
  <si>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</si>
  <si>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</si>
  <si>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</si>
  <si>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</si>
  <si>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</si>
  <si>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</si>
  <si>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</si>
  <si>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</si>
  <si>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</si>
  <si>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</si>
  <si>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</si>
  <si>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</si>
  <si>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</si>
  <si>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</si>
  <si>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</si>
  <si>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</si>
  <si>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</si>
  <si>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</si>
  <si>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</si>
  <si>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</si>
  <si>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</si>
  <si>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</si>
  <si>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</si>
  <si>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</si>
  <si>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</si>
  <si>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</si>
  <si>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</si>
  <si>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</si>
  <si>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</si>
  <si>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</si>
  <si>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</si>
  <si>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</si>
  <si>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</si>
  <si>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</si>
  <si>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</si>
  <si>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</si>
  <si>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</si>
  <si>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</si>
  <si>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</si>
  <si>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</si>
  <si>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</si>
  <si>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</si>
  <si>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</si>
  <si>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</si>
  <si>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</si>
  <si>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</si>
  <si>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</si>
  <si>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</si>
  <si>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</si>
  <si>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</si>
  <si>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</si>
  <si>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</si>
  <si>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</si>
  <si>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</si>
  <si>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</si>
  <si>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</si>
  <si>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</si>
  <si>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</si>
  <si>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</si>
  <si>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</si>
  <si>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</si>
  <si>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</si>
  <si>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</si>
  <si>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</si>
  <si>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</si>
  <si>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</si>
  <si>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</si>
  <si>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</si>
  <si>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</si>
  <si>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</si>
  <si>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</si>
  <si>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</si>
  <si>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</si>
  <si>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</si>
  <si>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</si>
  <si>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</si>
  <si>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</si>
  <si>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</si>
  <si>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</si>
  <si>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</si>
  <si>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</si>
  <si>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</si>
  <si>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</si>
  <si>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</si>
  <si>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</si>
  <si>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</si>
  <si>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</si>
  <si>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</si>
  <si>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</si>
  <si>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</si>
  <si>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</si>
  <si>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</si>
  <si>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</si>
  <si>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</si>
  <si>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</si>
  <si>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</si>
  <si>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</si>
  <si>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</si>
  <si>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</si>
  <si>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</si>
  <si>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</si>
  <si>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</si>
  <si>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</si>
  <si>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</si>
  <si>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</si>
  <si>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</si>
  <si>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</si>
  <si>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</si>
  <si>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</si>
  <si>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</si>
  <si>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</si>
  <si>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</si>
  <si>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</si>
  <si>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</si>
  <si>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</si>
  <si>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</si>
  <si>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</si>
  <si>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</si>
  <si>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</si>
  <si>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</si>
  <si>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</si>
  <si>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</si>
  <si>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</si>
  <si>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</si>
  <si>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</si>
  <si>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</si>
  <si>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</si>
  <si>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</si>
  <si>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</si>
  <si>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</si>
  <si>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</si>
  <si>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</si>
  <si>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</si>
  <si>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</si>
  <si>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</si>
  <si>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</si>
  <si>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</si>
  <si>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</si>
  <si>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</si>
  <si>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</si>
  <si>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</si>
  <si>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</si>
  <si>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</si>
  <si>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</si>
  <si>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</si>
  <si>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</si>
  <si>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</si>
  <si>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</si>
  <si>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</si>
  <si>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</si>
  <si>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</si>
  <si>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</si>
  <si>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</si>
  <si>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</si>
  <si>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</si>
  <si>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</si>
  <si>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</si>
  <si>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</si>
  <si>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</si>
  <si>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</si>
  <si>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</si>
  <si>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</si>
  <si>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</si>
  <si>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</si>
  <si>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</si>
  <si>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</si>
  <si>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</si>
  <si>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</si>
  <si>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</si>
  <si>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</si>
  <si>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</si>
  <si>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</si>
  <si>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</si>
  <si>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</si>
  <si>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</si>
  <si>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</si>
  <si>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</si>
  <si>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</si>
  <si>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</si>
  <si>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</si>
  <si>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</si>
  <si>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</si>
  <si>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</si>
  <si>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</si>
  <si>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</si>
  <si>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</si>
  <si>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</si>
  <si>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</si>
  <si>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</si>
  <si>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</si>
  <si>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</si>
  <si>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</si>
  <si>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</si>
  <si>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</si>
  <si>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</si>
  <si>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</si>
  <si>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</si>
  <si>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</si>
  <si>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</si>
  <si>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</si>
  <si>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</si>
  <si>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</si>
  <si>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</si>
  <si>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</si>
  <si>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</si>
  <si>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</si>
  <si>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</si>
  <si>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</si>
  <si>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</si>
  <si>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</si>
  <si>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</si>
  <si>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</si>
  <si>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</si>
  <si>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</si>
  <si>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</si>
  <si>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</si>
  <si>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</si>
  <si>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</si>
  <si>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</si>
  <si>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</si>
  <si>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</si>
  <si>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</si>
  <si>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</si>
  <si>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</si>
  <si>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</si>
  <si>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</si>
  <si>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</si>
  <si>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</si>
  <si>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</si>
  <si>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</si>
  <si>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</si>
  <si>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</si>
  <si>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</si>
  <si>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</si>
  <si>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</si>
  <si>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</si>
  <si>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</si>
  <si>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</si>
  <si>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</si>
  <si>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</si>
  <si>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</si>
  <si>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</si>
  <si>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</si>
  <si>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</si>
  <si>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</si>
  <si>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</si>
  <si>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</si>
  <si>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</si>
  <si>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</si>
  <si>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</si>
  <si>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</si>
  <si>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</si>
  <si>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</si>
  <si>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</si>
  <si>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</si>
  <si>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</si>
  <si>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</si>
  <si>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</si>
  <si>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</si>
  <si>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</si>
  <si>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</si>
  <si>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</si>
  <si>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</si>
  <si>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</si>
  <si>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</si>
  <si>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</si>
  <si>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</si>
  <si>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</si>
  <si>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</si>
  <si>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</si>
  <si>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</si>
  <si>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</si>
  <si>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</si>
  <si>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</si>
  <si>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</si>
  <si>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</si>
  <si>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</si>
  <si>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</si>
  <si>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</si>
  <si>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</si>
  <si>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</si>
  <si>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</si>
  <si>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</si>
  <si>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</si>
  <si>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</si>
  <si>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</si>
  <si>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</si>
  <si>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</si>
  <si>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</si>
  <si>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</si>
  <si>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</si>
  <si>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</si>
  <si>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</si>
  <si>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</si>
  <si>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</si>
  <si>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</si>
  <si>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</si>
  <si>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</si>
  <si>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</si>
  <si>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</si>
  <si>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</si>
  <si>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</si>
  <si>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</si>
  <si>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</si>
  <si>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</si>
  <si>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</si>
  <si>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</si>
  <si>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</si>
  <si>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</si>
  <si>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</si>
  <si>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</si>
  <si>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</si>
  <si>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</si>
  <si>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</si>
  <si>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</si>
  <si>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</si>
  <si>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</si>
  <si>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</si>
  <si>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</si>
  <si>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</si>
  <si>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</si>
  <si>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</si>
  <si>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</si>
  <si>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</si>
  <si>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</si>
  <si>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</si>
  <si>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</si>
  <si>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</si>
  <si>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</si>
  <si>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</si>
  <si>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</si>
  <si>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</si>
  <si>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</si>
  <si>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</si>
  <si>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</si>
  <si>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</si>
  <si>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</si>
  <si>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</si>
  <si>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</si>
  <si>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</si>
  <si>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</si>
  <si>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</si>
  <si>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</si>
  <si>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</si>
  <si>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</si>
  <si>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</si>
  <si>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</si>
  <si>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</si>
  <si>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</si>
  <si>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</si>
  <si>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</si>
  <si>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</si>
  <si>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</si>
  <si>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</si>
  <si>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</si>
  <si>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</si>
  <si>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</si>
  <si>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</si>
  <si>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</si>
  <si>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</si>
  <si>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</si>
  <si>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</si>
  <si>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</si>
  <si>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</si>
  <si>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</si>
  <si>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</si>
  <si>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</si>
  <si>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</si>
  <si>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</si>
  <si>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</si>
  <si>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</si>
  <si>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</si>
  <si>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</si>
  <si>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</si>
  <si>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</si>
  <si>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</si>
  <si>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</si>
  <si>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</si>
  <si>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</si>
  <si>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</si>
  <si>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</si>
  <si>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</si>
  <si>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</si>
  <si>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</si>
  <si>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</si>
  <si>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</si>
  <si>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</si>
  <si>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</si>
  <si>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</si>
  <si>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</si>
  <si>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</si>
  <si>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</si>
  <si>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</si>
  <si>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</si>
  <si>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</si>
  <si>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</si>
  <si>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</si>
  <si>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</si>
  <si>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</si>
  <si>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</si>
  <si>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</si>
  <si>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</si>
  <si>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</si>
  <si>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</si>
  <si>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</si>
  <si>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</si>
  <si>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</si>
  <si>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</si>
  <si>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</si>
  <si>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</si>
  <si>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</si>
  <si>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</si>
  <si>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</si>
  <si>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</si>
  <si>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</si>
  <si>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</si>
  <si>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</si>
  <si>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</si>
  <si>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</si>
  <si>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</si>
  <si>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</si>
  <si>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</si>
  <si>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</si>
  <si>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</si>
  <si>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</si>
  <si>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</si>
  <si>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</si>
  <si>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</si>
  <si>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</si>
  <si>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</si>
  <si>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</si>
  <si>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</si>
  <si>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</si>
  <si>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</si>
  <si>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</si>
  <si>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</si>
  <si>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</si>
  <si>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</si>
  <si>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</si>
  <si>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</si>
  <si>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</si>
  <si>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</si>
  <si>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</si>
  <si>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</si>
  <si>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</si>
  <si>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</si>
  <si>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</si>
  <si>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</si>
  <si>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</si>
  <si>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</si>
  <si>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</si>
  <si>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</si>
  <si>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</si>
  <si>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</si>
  <si>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</si>
  <si>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</si>
  <si>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</si>
  <si>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</si>
  <si>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</si>
  <si>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</si>
  <si>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</si>
  <si>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</si>
  <si>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</si>
  <si>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</si>
  <si>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</si>
  <si>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</si>
  <si>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</si>
  <si>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</si>
  <si>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</si>
  <si>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</si>
  <si>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</si>
  <si>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</si>
  <si>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</si>
  <si>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</si>
  <si>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</si>
  <si>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</si>
  <si>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</si>
  <si>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</si>
  <si>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</si>
  <si>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</si>
  <si>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</si>
  <si>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</si>
  <si>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</si>
  <si>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</si>
  <si>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</si>
  <si>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</si>
  <si>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</si>
  <si>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</si>
  <si>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</si>
  <si>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</si>
  <si>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</si>
  <si>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</si>
  <si>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</si>
  <si>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</si>
  <si>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</si>
  <si>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</si>
  <si>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</si>
  <si>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</si>
  <si>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</si>
  <si>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</si>
  <si>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</si>
  <si>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</si>
  <si>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</si>
  <si>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</si>
  <si>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</si>
  <si>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</si>
  <si>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</si>
  <si>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</si>
  <si>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</si>
  <si>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</si>
  <si>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</si>
  <si>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</si>
  <si>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</si>
  <si>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</si>
  <si>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</si>
  <si>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</si>
  <si>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</si>
  <si>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</si>
  <si>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</si>
  <si>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</si>
  <si>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</si>
  <si>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</si>
  <si>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</si>
  <si>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</si>
  <si>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</si>
  <si>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</si>
  <si>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</si>
  <si>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</si>
  <si>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</si>
  <si>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</si>
  <si>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</si>
  <si>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</si>
  <si>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</si>
  <si>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</si>
  <si>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</si>
  <si>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</si>
  <si>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</si>
  <si>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</si>
  <si>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</si>
  <si>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</si>
  <si>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</si>
  <si>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</si>
  <si>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</si>
  <si>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</si>
  <si>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</si>
  <si>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</si>
  <si>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</si>
  <si>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</si>
  <si>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</si>
  <si>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</si>
  <si>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</si>
  <si>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</si>
  <si>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</si>
  <si>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</si>
  <si>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</si>
  <si>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</si>
  <si>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</si>
  <si>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</si>
  <si>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</si>
  <si>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</si>
  <si>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</si>
  <si>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</si>
  <si>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</si>
  <si>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</si>
  <si>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</si>
  <si>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</si>
  <si>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</si>
  <si>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</si>
  <si>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</si>
  <si>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</si>
  <si>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</si>
  <si>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</si>
  <si>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</si>
  <si>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</si>
  <si>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</si>
  <si>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</si>
  <si>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</si>
  <si>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</si>
  <si>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</si>
  <si>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</si>
  <si>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</si>
  <si>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</si>
  <si>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</si>
  <si>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</si>
  <si>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</si>
  <si>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</si>
  <si>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</si>
  <si>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</si>
  <si>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</si>
  <si>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</si>
  <si>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</si>
  <si>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</si>
  <si>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</si>
  <si>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</si>
  <si>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</si>
  <si>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</si>
  <si>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</si>
  <si>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</si>
  <si>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</si>
  <si>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</si>
  <si>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</si>
  <si>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</si>
  <si>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</si>
  <si>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</si>
  <si>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</si>
  <si>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</si>
  <si>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</si>
  <si>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</si>
  <si>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</si>
  <si>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</si>
  <si>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</si>
  <si>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</si>
  <si>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</si>
  <si>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</si>
  <si>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</si>
  <si>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</si>
  <si>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</si>
  <si>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</si>
  <si>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</si>
  <si>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</si>
  <si>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</si>
  <si>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</si>
  <si>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</si>
  <si>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</si>
  <si>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</si>
  <si>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</si>
  <si>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</si>
  <si>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</si>
  <si>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</si>
  <si>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</si>
  <si>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</si>
  <si>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</si>
  <si>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</si>
  <si>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</si>
  <si>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</si>
  <si>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</si>
  <si>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</si>
  <si>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</si>
  <si>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</si>
  <si>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</si>
  <si>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</si>
  <si>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</si>
  <si>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</si>
  <si>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</si>
  <si>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</si>
  <si>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</si>
  <si>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</si>
  <si>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</si>
  <si>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</si>
  <si>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</si>
  <si>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</si>
  <si>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</si>
  <si>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</si>
  <si>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</si>
  <si>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</si>
  <si>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</si>
  <si>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</si>
  <si>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</si>
  <si>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</si>
  <si>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</si>
  <si>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</si>
  <si>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</si>
  <si>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</si>
  <si>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</si>
  <si>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</si>
  <si>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</si>
  <si>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</si>
  <si>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</si>
  <si>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</si>
  <si>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</si>
  <si>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</si>
  <si>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</si>
  <si>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</si>
  <si>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</si>
  <si>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</si>
  <si>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</si>
  <si>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</si>
  <si>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</si>
  <si>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</si>
  <si>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</si>
  <si>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</si>
  <si>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</si>
  <si>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</si>
  <si>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</si>
  <si>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</si>
  <si>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</si>
  <si>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</si>
  <si>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</si>
  <si>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</si>
  <si>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</si>
  <si>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</si>
  <si>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</si>
  <si>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</si>
  <si>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</si>
  <si>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</si>
  <si>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</si>
  <si>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</si>
  <si>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</si>
  <si>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</si>
  <si>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</si>
  <si>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</si>
  <si>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</si>
  <si>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</si>
  <si>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</si>
  <si>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</si>
  <si>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</si>
  <si>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</si>
  <si>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</si>
  <si>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</si>
  <si>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</si>
  <si>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</si>
  <si>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</si>
  <si>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</si>
  <si>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</si>
  <si>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</si>
  <si>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</si>
  <si>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</si>
  <si>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</si>
  <si>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</si>
  <si>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</si>
  <si>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</si>
  <si>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</si>
  <si>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</si>
  <si>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</si>
  <si>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</si>
  <si>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</si>
  <si>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</si>
  <si>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</si>
  <si>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</si>
  <si>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</si>
  <si>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</si>
  <si>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</si>
  <si>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</si>
  <si>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</si>
  <si>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</si>
  <si>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</si>
  <si>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</si>
  <si>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</si>
  <si>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</si>
  <si>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</si>
  <si>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</si>
  <si>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</si>
  <si>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</si>
  <si>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</si>
  <si>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</si>
  <si>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</si>
  <si>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</si>
  <si>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</si>
  <si>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</si>
  <si>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</si>
  <si>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</si>
  <si>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</si>
  <si>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</si>
  <si>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</si>
  <si>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</si>
  <si>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</si>
  <si>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</si>
  <si>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</si>
  <si>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</si>
  <si>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</si>
  <si>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</si>
  <si>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</si>
  <si>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</si>
  <si>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</si>
  <si>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</si>
  <si>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</si>
  <si>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</si>
  <si>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</si>
  <si>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</si>
  <si>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</si>
  <si>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</si>
  <si>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</si>
  <si>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</si>
  <si>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</si>
  <si>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</si>
  <si>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</si>
  <si>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</si>
  <si>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</si>
  <si>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</si>
  <si>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</si>
  <si>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</si>
  <si>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</si>
  <si>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</si>
  <si>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</si>
  <si>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</si>
  <si>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</si>
  <si>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</si>
  <si>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</si>
  <si>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</si>
  <si>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</si>
  <si>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</si>
  <si>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</si>
  <si>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</si>
  <si>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</si>
  <si>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</si>
  <si>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</si>
  <si>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</si>
  <si>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</si>
  <si>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</si>
  <si>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</si>
  <si>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</si>
  <si>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</si>
  <si>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</si>
  <si>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</si>
  <si>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</si>
  <si>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</si>
  <si>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</si>
  <si>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</si>
  <si>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</si>
  <si>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</si>
  <si>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</si>
  <si>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</si>
  <si>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</si>
  <si>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</si>
  <si>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</si>
  <si>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</si>
  <si>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</si>
  <si>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</si>
  <si>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</si>
  <si>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</si>
  <si>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</si>
  <si>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</si>
  <si>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</si>
  <si>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</si>
  <si>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</si>
  <si>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</si>
  <si>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</si>
  <si>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</si>
  <si>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</si>
  <si>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</si>
  <si>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</si>
  <si>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</si>
  <si>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</si>
  <si>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</si>
  <si>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</si>
  <si>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</si>
  <si>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</si>
  <si>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</si>
  <si>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</si>
  <si>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</si>
  <si>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</si>
  <si>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</si>
  <si>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</si>
  <si>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</si>
  <si>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</si>
  <si>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</si>
  <si>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</si>
  <si>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</si>
  <si>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</si>
  <si>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</si>
  <si>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</si>
  <si>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</si>
  <si>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</si>
  <si>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</si>
  <si>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</si>
  <si>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</si>
  <si>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</si>
  <si>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</si>
  <si>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</si>
  <si>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</si>
  <si>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</si>
  <si>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</si>
  <si>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</si>
  <si>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</si>
  <si>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</si>
  <si>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</si>
  <si>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</si>
  <si>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</si>
  <si>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</si>
  <si>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</si>
  <si>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</si>
  <si>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</si>
  <si>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</si>
  <si>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</si>
  <si>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</si>
  <si>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</si>
  <si>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</si>
  <si>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</si>
  <si>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</si>
  <si>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</si>
  <si>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</si>
  <si>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</si>
  <si>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</si>
  <si>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</si>
  <si>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</si>
  <si>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</si>
  <si>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</si>
  <si>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</si>
  <si>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</si>
  <si>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</si>
  <si>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</si>
  <si>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</si>
  <si>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</si>
  <si>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</si>
  <si>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</si>
  <si>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</si>
  <si>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</si>
  <si>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</si>
  <si>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</si>
  <si>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</si>
  <si>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</si>
  <si>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</si>
  <si>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</si>
  <si>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</si>
  <si>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</si>
  <si>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</si>
  <si>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</si>
  <si>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</si>
  <si>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</si>
  <si>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</si>
  <si>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</si>
  <si>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</si>
  <si>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</si>
  <si>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</si>
  <si>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</si>
  <si>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</si>
  <si>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</si>
  <si>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</si>
  <si>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</si>
  <si>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</si>
  <si>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</si>
  <si>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</si>
  <si>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</si>
  <si>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</si>
  <si>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</si>
  <si>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</si>
  <si>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</si>
  <si>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</si>
  <si>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</si>
  <si>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</si>
  <si>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</si>
  <si>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</si>
  <si>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</si>
  <si>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</si>
  <si>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</si>
  <si>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</si>
  <si>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</si>
  <si>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</si>
  <si>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</si>
  <si>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</si>
  <si>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</si>
  <si>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</si>
  <si>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</si>
  <si>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</si>
  <si>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</si>
  <si>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</si>
  <si>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</si>
  <si>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</si>
  <si>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</si>
  <si>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</si>
  <si>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</si>
  <si>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</si>
  <si>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</si>
  <si>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</si>
  <si>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</si>
  <si>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</si>
  <si>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</si>
  <si>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</si>
  <si>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</si>
  <si>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</si>
  <si>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</si>
  <si>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</si>
  <si>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</si>
  <si>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</si>
  <si>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</si>
  <si>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</si>
  <si>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</si>
  <si>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</si>
  <si>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</si>
  <si>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</si>
  <si>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</si>
  <si>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</si>
  <si>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</si>
  <si>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</si>
  <si>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</si>
  <si>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</si>
  <si>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</si>
  <si>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</si>
  <si>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</si>
  <si>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</si>
  <si>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</si>
  <si>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</si>
  <si>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</si>
  <si>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</si>
  <si>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</si>
  <si>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</si>
  <si>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</si>
  <si>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</si>
  <si>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</si>
  <si>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</si>
  <si>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</si>
  <si>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</si>
  <si>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</si>
  <si>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</si>
  <si>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</si>
  <si>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</si>
  <si>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</si>
  <si>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</si>
  <si>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</si>
  <si>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</si>
  <si>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</si>
  <si>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</si>
  <si>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</si>
  <si>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</si>
  <si>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</si>
  <si>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</si>
  <si>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</si>
  <si>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</si>
  <si>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</si>
  <si>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</si>
  <si>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</si>
  <si>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</si>
  <si>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</si>
  <si>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</si>
  <si>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</si>
  <si>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</si>
  <si>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</si>
  <si>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</si>
  <si>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</si>
  <si>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</si>
  <si>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</si>
  <si>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</si>
  <si>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</si>
  <si>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</si>
  <si>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</si>
  <si>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</si>
  <si>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</si>
  <si>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</si>
  <si>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</si>
  <si>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</si>
  <si>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</si>
  <si>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</si>
  <si>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</si>
  <si>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</si>
  <si>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</si>
  <si>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</si>
  <si>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</si>
  <si>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</si>
  <si>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</si>
  <si>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</si>
  <si>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</si>
  <si>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</si>
  <si>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</si>
  <si>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</si>
  <si>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</si>
  <si>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</si>
  <si>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</si>
  <si>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</si>
  <si>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</si>
  <si>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</si>
  <si>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</si>
  <si>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</si>
  <si>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</si>
  <si>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</si>
  <si>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</si>
  <si>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</si>
  <si>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</si>
  <si>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</si>
  <si>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</si>
  <si>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</si>
  <si>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</si>
  <si>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</si>
  <si>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</si>
  <si>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</si>
  <si>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</si>
  <si>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</si>
  <si>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</si>
  <si>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</si>
  <si>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</si>
  <si>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</si>
  <si>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</si>
  <si>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</si>
  <si>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</si>
  <si>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</si>
  <si>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</si>
  <si>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</si>
  <si>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</si>
  <si>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</si>
  <si>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</si>
  <si>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</si>
  <si>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</si>
  <si>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</si>
  <si>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</si>
  <si>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</si>
  <si>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</si>
  <si>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</si>
  <si>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</si>
  <si>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</si>
  <si>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</si>
  <si>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</si>
  <si>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</si>
  <si>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</si>
  <si>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</si>
  <si>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</si>
  <si>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</si>
  <si>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</si>
  <si>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</si>
  <si>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</si>
  <si>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</si>
  <si>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</si>
  <si>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</si>
  <si>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</si>
  <si>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</si>
  <si>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</si>
  <si>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</si>
  <si>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</si>
  <si>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</si>
  <si>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</si>
  <si>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</si>
  <si>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</si>
  <si>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</si>
  <si>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</si>
  <si>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</si>
  <si>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</si>
  <si>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</si>
  <si>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</si>
  <si>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</si>
  <si>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</si>
  <si>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</si>
  <si>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</si>
  <si>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</si>
  <si>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</si>
  <si>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</si>
  <si>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</si>
  <si>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</si>
  <si>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</si>
  <si>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</si>
  <si>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</si>
  <si>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</si>
  <si>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</si>
  <si>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</si>
  <si>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</si>
  <si>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</si>
  <si>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</si>
  <si>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</si>
  <si>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</si>
  <si>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</si>
  <si>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</si>
  <si>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</si>
  <si>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</si>
  <si>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</si>
  <si>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</si>
  <si>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</si>
  <si>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</si>
  <si>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</si>
  <si>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</si>
  <si>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</si>
  <si>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</si>
  <si>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</si>
  <si>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</si>
  <si>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</si>
  <si>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</si>
  <si>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</si>
  <si>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</si>
  <si>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</si>
  <si>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</si>
  <si>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</si>
  <si>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</si>
  <si>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</si>
  <si>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</si>
  <si>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</si>
  <si>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</si>
  <si>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</si>
  <si>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</si>
  <si>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</si>
  <si>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</si>
  <si>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</si>
  <si>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</si>
  <si>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</si>
  <si>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</si>
  <si>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</si>
  <si>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</si>
  <si>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</si>
  <si>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</si>
  <si>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</si>
  <si>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</si>
  <si>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</si>
  <si>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</si>
  <si>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</si>
  <si>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</si>
  <si>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</si>
  <si>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</si>
  <si>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</si>
  <si>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</si>
  <si>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</si>
  <si>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</si>
  <si>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</si>
  <si>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</si>
  <si>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</si>
  <si>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</si>
  <si>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</si>
  <si>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</si>
  <si>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</si>
  <si>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</si>
  <si>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</si>
  <si>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</si>
  <si>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</si>
  <si>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</si>
  <si>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</si>
  <si>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</si>
  <si>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</si>
  <si>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</si>
  <si>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</si>
  <si>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</si>
  <si>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</si>
  <si>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</si>
  <si>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</si>
  <si>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</si>
  <si>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</si>
  <si>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</si>
  <si>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</si>
  <si>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</si>
  <si>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</si>
  <si>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</si>
  <si>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</si>
  <si>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</si>
  <si>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</si>
  <si>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</si>
  <si>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</si>
  <si>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</si>
  <si>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</si>
  <si>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</si>
  <si>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</si>
  <si>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</si>
  <si>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</si>
  <si>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</si>
  <si>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</si>
  <si>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</si>
  <si>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</si>
  <si>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</si>
  <si>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</si>
  <si>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</si>
  <si>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</si>
  <si>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</si>
  <si>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</si>
  <si>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</si>
  <si>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</si>
  <si>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</si>
  <si>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</si>
  <si>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</si>
  <si>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</si>
  <si>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</si>
  <si>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</si>
  <si>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</si>
  <si>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</si>
  <si>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</si>
  <si>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</si>
  <si>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</si>
  <si>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</si>
  <si>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</si>
  <si>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</si>
  <si>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</si>
  <si>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</si>
  <si>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</si>
  <si>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</si>
  <si>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</si>
  <si>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</si>
  <si>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</si>
  <si>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</si>
  <si>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</si>
  <si>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</si>
  <si>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</si>
  <si>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</si>
  <si>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</si>
  <si>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</si>
  <si>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</si>
  <si>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</si>
  <si>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</si>
  <si>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</si>
  <si>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</si>
  <si>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</si>
  <si>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</si>
  <si>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</si>
  <si>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</si>
  <si>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</si>
  <si>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</si>
  <si>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</si>
  <si>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</si>
  <si>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</si>
  <si>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</si>
  <si>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</si>
  <si>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</si>
  <si>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</si>
  <si>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</si>
  <si>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</si>
  <si>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</si>
  <si>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</si>
  <si>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</si>
  <si>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</si>
  <si>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</si>
  <si>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</si>
  <si>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</si>
  <si>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</si>
  <si>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</si>
  <si>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</si>
  <si>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</si>
  <si>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</si>
  <si>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</si>
  <si>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</si>
  <si>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</si>
  <si>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</si>
  <si>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</si>
  <si>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</si>
  <si>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</si>
  <si>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</si>
  <si>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</si>
  <si>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</si>
  <si>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</si>
  <si>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</si>
  <si>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</si>
  <si>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</si>
  <si>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</si>
  <si>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</si>
  <si>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</si>
  <si>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</si>
  <si>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</si>
  <si>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</si>
  <si>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</si>
  <si>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</si>
  <si>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</si>
  <si>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</si>
  <si>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</si>
  <si>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</si>
  <si>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</si>
  <si>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</si>
  <si>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</si>
  <si>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</si>
  <si>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</si>
  <si>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</si>
  <si>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</si>
  <si>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</si>
  <si>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</si>
  <si>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</si>
  <si>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</si>
  <si>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</si>
  <si>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</si>
  <si>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</si>
  <si>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</si>
  <si>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</si>
  <si>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</si>
  <si>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</si>
  <si>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</si>
  <si>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</si>
  <si>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</si>
  <si>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</si>
  <si>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</si>
  <si>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</si>
  <si>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</si>
  <si>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</si>
  <si>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</si>
  <si>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</si>
  <si>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</si>
  <si>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</si>
  <si>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</si>
  <si>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</si>
  <si>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</si>
  <si>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</si>
  <si>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</si>
  <si>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</si>
  <si>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</si>
  <si>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</si>
  <si>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</si>
  <si>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</si>
  <si>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</si>
  <si>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</si>
  <si>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</si>
  <si>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</si>
  <si>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</si>
  <si>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</si>
  <si>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</si>
  <si>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</si>
  <si>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</si>
  <si>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</si>
  <si>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</si>
  <si>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</si>
  <si>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</si>
  <si>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</si>
  <si>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</si>
  <si>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</si>
  <si>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</si>
  <si>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</si>
  <si>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</si>
  <si>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</si>
  <si>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</si>
  <si>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</si>
  <si>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</si>
  <si>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</si>
  <si>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</si>
  <si>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</si>
  <si>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</si>
  <si>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</si>
  <si>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</si>
  <si>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</si>
  <si>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</si>
  <si>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</si>
  <si>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</si>
  <si>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</si>
  <si>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</si>
  <si>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</si>
  <si>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</si>
  <si>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</si>
  <si>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</si>
  <si>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</si>
  <si>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</si>
  <si>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</si>
  <si>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</si>
  <si>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</si>
  <si>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</si>
  <si>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</si>
  <si>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</si>
  <si>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</si>
  <si>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</si>
  <si>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</si>
  <si>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</si>
  <si>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</si>
  <si>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</si>
  <si>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</si>
  <si>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</si>
  <si>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</si>
  <si>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</si>
  <si>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</si>
  <si>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</si>
  <si>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</si>
  <si>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</si>
  <si>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</si>
  <si>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</si>
  <si>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</si>
  <si>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</si>
  <si>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</si>
  <si>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</si>
  <si>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</si>
  <si>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</si>
  <si>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</si>
  <si>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</si>
  <si>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</si>
  <si>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</si>
  <si>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</si>
  <si>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</si>
  <si>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</si>
  <si>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</si>
  <si>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</si>
  <si>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</si>
  <si>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</si>
  <si>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</si>
  <si>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</si>
  <si>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</si>
  <si>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</si>
  <si>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</si>
  <si>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</si>
  <si>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</si>
  <si>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</si>
  <si>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</si>
  <si>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</si>
  <si>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</si>
  <si>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</si>
  <si>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</si>
  <si>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</si>
  <si>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</si>
  <si>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</si>
  <si>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</si>
  <si>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</si>
  <si>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</si>
  <si>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</si>
  <si>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</si>
  <si>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</si>
  <si>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</si>
  <si>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</si>
  <si>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</si>
  <si>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</si>
  <si>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</si>
  <si>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</si>
  <si>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</si>
  <si>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</si>
  <si>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</si>
  <si>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</si>
  <si>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</si>
  <si>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</si>
  <si>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</si>
  <si>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</si>
  <si>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</si>
  <si>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</si>
  <si>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</si>
  <si>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</si>
  <si>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</si>
  <si>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</si>
  <si>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</si>
  <si>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</si>
  <si>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</si>
  <si>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</si>
  <si>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</si>
  <si>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</si>
  <si>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</si>
  <si>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</si>
  <si>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</si>
  <si>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</si>
  <si>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</si>
  <si>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</si>
  <si>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</si>
  <si>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</si>
  <si>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</si>
  <si>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</si>
  <si>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</si>
  <si>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</si>
  <si>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</si>
  <si>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</si>
  <si>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</si>
  <si>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</si>
  <si>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</si>
  <si>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</si>
  <si>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</si>
  <si>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</si>
  <si>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</si>
  <si>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</si>
  <si>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</si>
  <si>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</si>
  <si>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</si>
  <si>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</si>
  <si>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</si>
  <si>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</si>
  <si>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</si>
  <si>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</si>
  <si>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</si>
  <si>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</si>
  <si>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</si>
  <si>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</si>
  <si>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</si>
  <si>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</si>
  <si>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</si>
  <si>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</si>
  <si>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</si>
  <si>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</si>
  <si>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</si>
  <si>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</si>
  <si>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</si>
  <si>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</si>
  <si>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</si>
  <si>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</si>
  <si>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</si>
  <si>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</si>
  <si>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</si>
  <si>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</si>
  <si>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</si>
  <si>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</si>
  <si>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</si>
  <si>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</si>
  <si>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</si>
  <si>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</si>
  <si>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</si>
  <si>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</si>
  <si>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</si>
  <si>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</si>
  <si>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</si>
  <si>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</si>
  <si>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</si>
  <si>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</si>
  <si>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</si>
  <si>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</si>
  <si>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</si>
  <si>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</si>
  <si>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</si>
  <si>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</si>
  <si>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</si>
  <si>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</si>
  <si>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</si>
  <si>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</si>
  <si>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</si>
  <si>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</si>
  <si>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</si>
  <si>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</si>
  <si>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</si>
  <si>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</si>
  <si>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</si>
  <si>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</si>
  <si>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</si>
  <si>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</si>
  <si>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</si>
  <si>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</si>
  <si>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</si>
  <si>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</si>
  <si>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</si>
  <si>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</si>
  <si>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</si>
  <si>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</si>
  <si>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</si>
  <si>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</si>
  <si>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</si>
  <si>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</si>
  <si>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</si>
  <si>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</si>
  <si>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</si>
  <si>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</si>
  <si>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</si>
  <si>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</si>
  <si>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</si>
  <si>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</si>
  <si>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</si>
  <si>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</si>
  <si>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</si>
  <si>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</si>
  <si>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</si>
  <si>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</si>
  <si>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</si>
  <si>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</si>
  <si>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</si>
  <si>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</si>
  <si>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</si>
  <si>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</si>
  <si>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</si>
  <si>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</si>
  <si>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</si>
  <si>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</si>
  <si>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</si>
  <si>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</si>
  <si>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</si>
  <si>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</si>
  <si>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</si>
  <si>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</si>
  <si>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</si>
  <si>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</si>
  <si>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</si>
  <si>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</si>
  <si>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</si>
  <si>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</si>
  <si>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</si>
  <si>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</si>
  <si>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</si>
  <si>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</si>
  <si>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</si>
  <si>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</si>
  <si>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</si>
  <si>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</si>
  <si>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</si>
  <si>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</si>
  <si>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</si>
  <si>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</si>
  <si>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</si>
  <si>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</si>
  <si>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</si>
  <si>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</si>
  <si>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</si>
  <si>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</si>
  <si>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</si>
  <si>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</si>
  <si>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</si>
  <si>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</si>
  <si>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</si>
  <si>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</si>
  <si>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</si>
  <si>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</si>
  <si>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</si>
  <si>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</si>
  <si>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</si>
  <si>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</si>
  <si>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</si>
  <si>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</si>
  <si>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</si>
  <si>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</si>
  <si>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</si>
  <si>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</si>
  <si>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</si>
  <si>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</si>
  <si>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</si>
  <si>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</si>
  <si>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</si>
  <si>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</si>
  <si>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</si>
  <si>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</si>
  <si>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</si>
  <si>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</si>
  <si>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</si>
  <si>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</si>
  <si>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</si>
  <si>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</si>
  <si>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</si>
  <si>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</si>
  <si>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</si>
  <si>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</si>
  <si>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</si>
  <si>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</si>
  <si>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</si>
  <si>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</si>
  <si>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</si>
  <si>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</si>
  <si>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</si>
  <si>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</si>
  <si>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</si>
  <si>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</si>
  <si>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</si>
  <si>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</si>
  <si>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</si>
  <si>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</si>
  <si>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</si>
  <si>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</si>
  <si>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</si>
  <si>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</si>
  <si>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</si>
  <si>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</si>
  <si>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</si>
  <si>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</si>
  <si>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</si>
  <si>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</si>
  <si>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</si>
  <si>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</si>
  <si>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</si>
  <si>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</si>
  <si>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</si>
  <si>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</si>
  <si>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</si>
  <si>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</si>
  <si>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</si>
  <si>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</si>
  <si>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</si>
  <si>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</si>
  <si>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</si>
  <si>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</si>
  <si>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</si>
  <si>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</si>
  <si>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</si>
  <si>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</si>
  <si>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</si>
  <si>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</si>
  <si>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</si>
  <si>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</si>
  <si>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</si>
  <si>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</si>
  <si>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</si>
  <si>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</si>
  <si>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</si>
  <si>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</si>
  <si>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</si>
  <si>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</si>
  <si>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</si>
  <si>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</si>
  <si>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</si>
  <si>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</si>
  <si>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</si>
  <si>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</si>
  <si>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</si>
  <si>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</si>
  <si>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</si>
  <si>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</si>
  <si>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</si>
  <si>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</si>
  <si>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</si>
  <si>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</si>
  <si>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</si>
  <si>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</si>
  <si>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</si>
  <si>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</si>
  <si>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</si>
  <si>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</si>
  <si>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</si>
  <si>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</si>
  <si>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</si>
  <si>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</si>
  <si>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</si>
  <si>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</si>
  <si>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</si>
  <si>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</si>
  <si>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</si>
  <si>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</si>
  <si>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</si>
  <si>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</si>
  <si>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</si>
  <si>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</si>
  <si>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</si>
  <si>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</si>
  <si>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</si>
  <si>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</si>
  <si>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</si>
  <si>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</si>
  <si>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</si>
  <si>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</si>
  <si>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</si>
  <si>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</si>
  <si>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</si>
  <si>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</si>
  <si>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</si>
  <si>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</si>
  <si>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</si>
  <si>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</si>
  <si>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</si>
  <si>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</si>
  <si>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</si>
  <si>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</si>
  <si>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</si>
  <si>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</si>
  <si>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</si>
  <si>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</si>
  <si>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</si>
  <si>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</si>
  <si>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</si>
  <si>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</si>
  <si>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</si>
  <si>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</si>
  <si>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</si>
  <si>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</si>
  <si>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</si>
  <si>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</si>
  <si>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</si>
  <si>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</si>
  <si>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</si>
  <si>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</si>
  <si>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</si>
  <si>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</si>
  <si>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</si>
  <si>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</si>
  <si>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</si>
  <si>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</si>
  <si>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</si>
  <si>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</si>
  <si>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</si>
  <si>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</si>
  <si>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</si>
  <si>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</si>
  <si>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</si>
  <si>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</si>
  <si>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</si>
  <si>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</si>
  <si>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</si>
  <si>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</si>
  <si>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</si>
  <si>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</si>
  <si>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</si>
  <si>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</si>
  <si>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</si>
  <si>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</si>
  <si>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</si>
  <si>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</si>
  <si>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</si>
  <si>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</si>
  <si>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</si>
  <si>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</si>
  <si>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</si>
  <si>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</si>
  <si>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</si>
  <si>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</si>
  <si>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</si>
  <si>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</si>
  <si>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</si>
  <si>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</si>
  <si>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</si>
  <si>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</si>
  <si>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</si>
  <si>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</si>
  <si>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</si>
  <si>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</si>
  <si>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</si>
  <si>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</si>
  <si>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</si>
  <si>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</si>
  <si>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</si>
  <si>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</si>
  <si>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</si>
  <si>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</si>
  <si>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</si>
  <si>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</si>
  <si>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</si>
  <si>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</si>
  <si>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</si>
  <si>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</si>
  <si>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</si>
  <si>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</si>
  <si>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</si>
  <si>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</si>
  <si>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</si>
  <si>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</si>
  <si>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</si>
  <si>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</si>
  <si>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</si>
  <si>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</si>
  <si>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</si>
  <si>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</si>
  <si>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</si>
  <si>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</si>
  <si>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</si>
  <si>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</si>
  <si>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</si>
  <si>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</si>
  <si>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</si>
  <si>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</si>
  <si>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</si>
  <si>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</si>
  <si>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</si>
  <si>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</si>
  <si>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</si>
  <si>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</si>
  <si>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</si>
  <si>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</si>
  <si>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</si>
  <si>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</si>
  <si>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</si>
  <si>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</si>
  <si>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</si>
  <si>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</si>
  <si>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</si>
  <si>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</si>
  <si>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</si>
  <si>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</si>
  <si>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</si>
  <si>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</si>
  <si>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</si>
  <si>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</si>
  <si>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</si>
  <si>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</si>
  <si>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</si>
  <si>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</si>
  <si>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</si>
  <si>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</si>
  <si>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</si>
  <si>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</si>
  <si>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</si>
  <si>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</si>
  <si>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</si>
  <si>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</si>
  <si>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</si>
  <si>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</si>
  <si>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</si>
  <si>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</si>
  <si>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</si>
  <si>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</si>
  <si>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</si>
  <si>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</si>
  <si>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</si>
  <si>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</si>
  <si>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</si>
  <si>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</si>
  <si>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</si>
  <si>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</si>
  <si>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</si>
  <si>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</si>
  <si>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</si>
  <si>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</si>
  <si>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</si>
  <si>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</si>
  <si>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</si>
  <si>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</si>
  <si>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</si>
  <si>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</si>
  <si>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</si>
  <si>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</si>
  <si>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</si>
  <si>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</si>
  <si>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</si>
  <si>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</si>
  <si>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</si>
  <si>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these  was access night , 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</si>
  <si>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</si>
  <si>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</si>
  <si>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</si>
  <si>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</si>
  <si>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</si>
  <si>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</si>
  <si>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</si>
  <si>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</si>
  <si>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</si>
  <si>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</si>
  <si>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</si>
  <si>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</si>
  <si>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</si>
  <si>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</si>
  <si>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</si>
  <si>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</si>
  <si>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</si>
  <si>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</si>
  <si>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</si>
  <si>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</si>
  <si>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</si>
  <si>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</si>
  <si>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</si>
  <si>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</si>
  <si>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</si>
  <si>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</si>
  <si>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</si>
  <si>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</si>
  <si>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</si>
  <si>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</si>
  <si>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</si>
  <si>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</si>
  <si>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</si>
  <si>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</si>
  <si>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</si>
  <si>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</si>
  <si>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</si>
  <si>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</si>
  <si>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</si>
  <si>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</si>
  <si>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</si>
  <si>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</si>
  <si>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</si>
  <si>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</si>
  <si>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</si>
  <si>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</si>
  <si>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</si>
  <si>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</si>
  <si>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</si>
  <si>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</si>
  <si>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</si>
  <si>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</si>
  <si>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</si>
  <si>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</si>
  <si>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</si>
  <si>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</si>
  <si>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</si>
  <si>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</si>
  <si>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</si>
  <si>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</si>
  <si>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</si>
  <si>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</si>
  <si>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</si>
  <si>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</si>
  <si>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</si>
  <si>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</si>
  <si>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</si>
  <si>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</si>
  <si>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</si>
  <si>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</si>
  <si>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</si>
  <si>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</si>
  <si>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</si>
  <si>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</si>
  <si>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</si>
  <si>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</si>
  <si>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</si>
  <si>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</si>
  <si>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</si>
  <si>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</si>
  <si>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</si>
  <si>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</si>
  <si>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</si>
  <si>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</si>
  <si>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60 min</t>
  </si>
  <si>
    <t>No PCM</t>
  </si>
  <si>
    <t xml:space="preserve">2025-11-29 21:23:25
</t>
  </si>
  <si>
    <t>Site located inside National Guard access not allowed by security allowed time only from 9 to 5</t>
  </si>
  <si>
    <t>PCM-20251130-00000256</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</si>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</sst>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4" totalsRowShown="0" headerRowDxfId="62" dataDxfId="61" headerRowBorderDxfId="59" tableBorderDxfId="60">
  <autoFilter ref="A1:L9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328.30343159722543</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45991.251857523152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0.17701956018572673</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45991.251857523152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45991.251857523152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45991.251857523152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45991.251857523152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45991.251857523152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45991.251857523152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45991.251857523152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45991.251857523152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45991.251857523152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45991.251857523152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45991.251857523152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45991.251857523152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45991.251857523152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45991.251857523152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45991.251857523152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45991.251857523152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45991.251857523152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45991.251857523152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45991.251857523152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45991.251857523152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45991.251857523152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45991.251857523152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45991.251857523152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45991.251857523152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45991.251857523152</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166.25201956019009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6.864438541670097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0.49678807870805031</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4</v>
      </c>
      <c r="D6" s="18" t="s">
        <v>19114</v>
      </c>
      <c r="E6" s="99"/>
      <c r="F6" s="100"/>
      <c r="G6" s="101">
        <f ca="1">IFERROR(NOW()-F6,"-")</f>
        <v>45991.251857523152</v>
      </c>
      <c r="H6" s="100"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39201</v>
      </c>
      <c r="B7" s="18" t="str">
        <f>IFERROR(VLOOKUP(D7,DB!A:K,11,0),"")</f>
        <v>R2</v>
      </c>
      <c r="C7" s="18">
        <v>2</v>
      </c>
      <c r="D7" s="18" t="s">
        <v>24767</v>
      </c>
      <c r="E7" s="99" t="s">
        <v>39106</v>
      </c>
      <c r="F7" s="100">
        <v>45991.238078703704</v>
      </c>
      <c r="G7" s="101">
        <f ca="1">IFERROR(NOW()-F7,"-")</f>
        <v>1.3778819447907154E-2</v>
      </c>
      <c r="H7" s="100">
        <v>45991.22210648148</v>
      </c>
      <c r="I7" s="18" t="str">
        <f>IFERROR(VLOOKUP(D7,DB!A:F,6,0),"")</f>
        <v>SCECO</v>
      </c>
      <c r="J7" s="18" t="str">
        <f>IFERROR(VLOOKUP(D7,DB!A:G,7,0),"")</f>
        <v>Vandalized</v>
      </c>
      <c r="K7" s="19" t="s">
        <v>39197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45991.251857523152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45991.251857523152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45991.251857523152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45991.251857523152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45991.251857523152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45991.251857523152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45991.251857523152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45991.251857523152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45991.251857523152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45991.251857523152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45991.251857523152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45991.251857523152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45991.251857523152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45991.251857523152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45991.251857523152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45991.251857523152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45991.251857523152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45991.251857523152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45991.251857523152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45991.251857523152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45991.251857523152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45991.251857523152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45991.251857523152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45991.251857523152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45991.251857523152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45991.251857523152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45991.251857523152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45991.251857523152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45991.251857523152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45991.251857523152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45991.251857523152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45991.251857523152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45991.251857523152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45991.251857523152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45991.251857523152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45991.251857523152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45991.251857523152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45991.251857523152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45991.251857523152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45991.251857523152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45991.251857523152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45991.251857523152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45991.251857523152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45991.251857523152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45991.251857523152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45991.251857523152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45991.251857523152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45991.251857523152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45991.251857523152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45991.251857523152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45991.251857523152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45991.251857523152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45991.251857523152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45991.251857523152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45991.251857523152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45991.251857523152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45991.251857523152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45991.251857523152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45991.251857523152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45991.251857523152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45991.251857523152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45991.251857523152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45991.251857523152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45991.251857523152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45991.251857523152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45991.251857523152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45991.251857523152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45991.251857523152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45991.251857523152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3" ca="1" si="0">IFERROR(NOW()-F2,"-")</f>
        <v>45991.251857523152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45991.251857523152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45991.251857523152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45991.251857523152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45991.251857523152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45991.251857523152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45991.251857523152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45991.251857523152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45991.251857523152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45991.251857523152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45991.251857523152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45991.251857523152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45991.251857523152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45991.251857523152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45991.251857523152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45991.251857523152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45991.251857523152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45991.251857523152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45991.251857523152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45991.251857523152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45991.251857523152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45991.251857523152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45991.251857523152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45991.251857523152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45991.251857523152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45991.251857523152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45991.251857523152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45991.251857523152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45991.251857523152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45991.251857523152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45991.251857523152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45991.251857523152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ref="G34:G97" ca="1" si="1">IFERROR(NOW()-F34,"-")</f>
        <v>45991.251857523152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45991.251857523152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45991.251857523152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45991.251857523152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45991.251857523152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45991.251857523152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45991.251857523152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45991.251857523152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45991.251857523152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45991.251857523152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45991.251857523152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45991.251857523152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45991.251857523152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45991.251857523152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45991.251857523152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45991.251857523152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45991.251857523152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45991.251857523152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45991.251857523152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45991.251857523152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45991.251857523152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45991.251857523152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45991.251857523152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45991.251857523152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45991.251857523152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45991.251857523152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45991.251857523152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45991.251857523152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45991.251857523152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45991.251857523152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45991.251857523152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45991.251857523152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45991.251857523152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45991.251857523152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45991.251857523152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45991.251857523152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45991.251857523152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45991.251857523152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45991.251857523152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45991.251857523152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45991.251857523152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45991.251857523152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45991.251857523152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45991.251857523152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45991.251857523152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45991.251857523152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45991.251857523152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45991.251857523152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45991.251857523152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45991.251857523152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45991.251857523152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45991.251857523152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45991.251857523152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45991.251857523152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45991.251857523152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45991.251857523152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45991.251857523152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45991.251857523152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45991.251857523152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45991.251857523152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45991.251857523152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45991.251857523152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45991.251857523152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45991.251857523152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ref="G98:G161" ca="1" si="2">IFERROR(NOW()-F98,"-")</f>
        <v>45991.251857523152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45991.251857523152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45991.251857523152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45991.251857523152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45991.251857523152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45991.251857523152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45991.251857523152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45991.251857523152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45991.251857523152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45991.251857523152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45991.251857523152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45991.251857523152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45991.251857523152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45991.251857523152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45991.251857523152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45991.251857523152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45991.251857523152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45991.251857523152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45991.251857523152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45991.251857523152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45991.251857523152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45991.251857523152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45991.251857523152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45991.251857523152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45991.251857523152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45991.251857523152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45991.251857523152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45991.251857523152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45991.251857523152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45991.251857523152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45991.251857523152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45991.251857523152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45991.251857523152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45991.251857523152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45991.251857523152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45991.251857523152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45991.251857523152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45991.251857523152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45991.251857523152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45991.251857523152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45991.251857523152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45991.251857523152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45991.251857523152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45991.251857523152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45991.251857523152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45991.251857523152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45991.251857523152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45991.251857523152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45991.251857523152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45991.251857523152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45991.251857523152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45991.251857523152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45991.251857523152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45991.251857523152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45991.251857523152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45991.251857523152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45991.251857523152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45991.251857523152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45991.251857523152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45991.251857523152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45991.251857523152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45991.251857523152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45991.251857523152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45991.251857523152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ref="G162:G225" ca="1" si="3">IFERROR(NOW()-F162,"-")</f>
        <v>45991.251857523152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45991.251857523152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45991.251857523152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45991.251857523152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45991.251857523152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45991.251857523152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45991.251857523152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45991.251857523152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45991.251857523152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45991.251857523152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45991.251857523152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45991.251857523152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45991.251857523152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45991.251857523152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45991.251857523152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45991.251857523152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45991.251857523152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45991.251857523152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45991.251857523152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45991.251857523152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45991.251857523152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45991.251857523152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45991.251857523152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45991.251857523152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45991.251857523152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45991.251857523152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45991.251857523152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45991.251857523152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45991.251857523152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45991.251857523152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45991.251857523152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45991.251857523152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45991.251857523152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45991.251857523152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45991.251857523152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45991.251857523152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45991.251857523152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45991.251857523152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45991.251857523152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45991.251857523152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45991.251857523152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45991.251857523152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45991.251857523152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45991.251857523152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45991.251857523152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45991.251857523152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45991.251857523152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45991.251857523152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45991.251857523152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45991.251857523152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45991.251857523152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45991.251857523152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45991.251857523152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45991.251857523152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45991.251857523152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45991.251857523152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45991.251857523152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45991.251857523152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45991.251857523152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45991.251857523152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45991.251857523152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45991.251857523152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45991.251857523152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45991.251857523152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ref="G226:G289" ca="1" si="4">IFERROR(NOW()-F226,"-")</f>
        <v>45991.251857523152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45991.251857523152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45991.251857523152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45991.251857523152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45991.251857523152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45991.251857523152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45991.251857523152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45991.251857523152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45991.251857523152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45991.251857523152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45991.251857523152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45991.251857523152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45991.251857523152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45991.251857523152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45991.251857523152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45991.251857523152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45991.251857523152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45991.251857523152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45991.251857523152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45991.251857523152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45991.251857523152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45991.251857523152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45991.251857523152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45991.251857523152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45991.251857523152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45991.251857523152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45991.251857523152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45991.251857523152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45991.251857523152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45991.251857523152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45991.251857523152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45991.251857523152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45991.251857523152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45991.251857523152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45991.251857523152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45991.251857523152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45991.251857523152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45991.251857523152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45991.251857523152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45991.251857523152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45991.251857523152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45991.251857523152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45991.251857523152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45991.251857523152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45991.251857523152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45991.251857523152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45991.251857523152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45991.251857523152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45991.251857523152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45991.251857523152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45991.251857523152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45991.251857523152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45991.251857523152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45991.251857523152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45991.251857523152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45991.251857523152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45991.251857523152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45991.251857523152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45991.251857523152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45991.251857523152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45991.251857523152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45991.251857523152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45991.251857523152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45991.251857523152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ref="G290:G353" ca="1" si="5">IFERROR(NOW()-F290,"-")</f>
        <v>45991.251857523152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45991.251857523152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45991.251857523152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45991.251857523152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45991.251857523152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45991.251857523152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45991.251857523152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45991.251857523152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45991.251857523152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45991.251857523152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45991.251857523152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45991.251857523152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45991.251857523152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45991.251857523152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45991.251857523152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45991.251857523152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45991.251857523152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45991.251857523152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45991.251857523152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45991.251857523152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45991.251857523152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45991.251857523152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45991.251857523152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45991.251857523152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45991.251857523152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45991.251857523152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45991.251857523152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45991.251857523152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45991.251857523152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45991.251857523152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45991.251857523152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45991.251857523152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45991.251857523152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45991.251857523152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45991.251857523152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45991.251857523152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45991.251857523152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45991.251857523152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45991.251857523152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45991.251857523152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45991.251857523152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45991.251857523152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45991.251857523152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45991.251857523152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45991.251857523152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45991.251857523152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45991.251857523152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45991.251857523152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45991.251857523152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45991.251857523152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45991.251857523152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45991.251857523152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45991.251857523152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45991.251857523152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45991.251857523152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45991.251857523152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45991.251857523152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45991.251857523152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45991.251857523152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45991.251857523152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45991.251857523152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45991.251857523152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45991.251857523152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45991.251857523152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ref="G354:G417" ca="1" si="6">IFERROR(NOW()-F354,"-")</f>
        <v>45991.251857523152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45991.251857523152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45991.251857523152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45991.251857523152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45991.251857523152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45991.251857523152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45991.251857523152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45991.251857523152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45991.251857523152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45991.251857523152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45991.251857523152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45991.251857523152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45991.251857523152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45991.251857523152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45991.251857523152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45991.251857523152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45991.251857523152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45991.251857523152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45991.251857523152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45991.251857523152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45991.251857523152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45991.251857523152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45991.251857523152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45991.251857523152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45991.251857523152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45991.251857523152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45991.251857523152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45991.251857523152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45991.251857523152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45991.251857523152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45991.251857523152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45991.251857523152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45991.251857523152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45991.251857523152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45991.251857523152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45991.251857523152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45991.251857523152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45991.251857523152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45991.251857523152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45991.251857523152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45991.251857523152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45991.251857523152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45991.251857523152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45991.251857523152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45991.251857523152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45991.251857523152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45991.251857523152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45991.251857523152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45991.251857523152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45991.251857523152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45991.251857523152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45991.251857523152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45991.251857523152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45991.251857523152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45991.251857523152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45991.251857523152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45991.251857523152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45991.251857523152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45991.251857523152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45991.251857523152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45991.251857523152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45991.251857523152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45991.251857523152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45991.251857523152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ref="G418:G481" ca="1" si="7">IFERROR(NOW()-F418,"-")</f>
        <v>45991.251857523152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45991.251857523152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45991.251857523152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45991.251857523152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45991.251857523152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45991.251857523152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45991.251857523152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45991.251857523152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45991.251857523152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45991.251857523152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45991.251857523152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45991.251857523152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45991.251857523152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45991.251857523152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45991.251857523152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45991.251857523152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45991.251857523152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45991.251857523152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45991.251857523152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45991.251857523152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45991.251857523152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45991.251857523152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45991.251857523152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45991.251857523152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45991.251857523152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45991.251857523152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45991.251857523152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45991.251857523152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45991.251857523152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45991.251857523152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45991.251857523152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45991.251857523152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45991.251857523152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45991.251857523152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45991.251857523152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45991.251857523152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45991.251857523152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45991.251857523152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45991.251857523152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45991.251857523152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45991.251857523152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45991.251857523152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45991.251857523152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45991.251857523152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45991.251857523152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45991.251857523152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45991.251857523152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45991.251857523152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45991.251857523152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45991.251857523152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45991.251857523152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45991.251857523152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45991.251857523152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45991.251857523152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45991.251857523152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45991.251857523152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45991.251857523152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45991.251857523152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45991.251857523152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45991.251857523152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45991.251857523152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45991.251857523152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45991.251857523152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45991.251857523152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ref="G482:G545" ca="1" si="8">IFERROR(NOW()-F482,"-")</f>
        <v>45991.251857523152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45991.251857523152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45991.251857523152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45991.251857523152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45991.251857523152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45991.251857523152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45991.251857523152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45991.251857523152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45991.251857523152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45991.251857523152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45991.251857523152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45991.251857523152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45991.251857523152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45991.251857523152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45991.251857523152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45991.251857523152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45991.251857523152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45991.251857523152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45991.251857523152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45991.251857523152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45991.251857523152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45991.251857523152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45991.251857523152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45991.251857523152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45991.251857523152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45991.251857523152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45991.251857523152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45991.251857523152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45991.251857523152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45991.251857523152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45991.251857523152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45991.251857523152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45991.251857523152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45991.251857523152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45991.251857523152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45991.251857523152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45991.251857523152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45991.251857523152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45991.251857523152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45991.251857523152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45991.251857523152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45991.251857523152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45991.251857523152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45991.251857523152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45991.251857523152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45991.251857523152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45991.251857523152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45991.251857523152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45991.251857523152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45991.251857523152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45991.251857523152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45991.251857523152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45991.251857523152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45991.251857523152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45991.251857523152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45991.251857523152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45991.251857523152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45991.251857523152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45991.251857523152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45991.251857523152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45991.251857523152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45991.251857523152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45991.251857523152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45991.251857523152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ref="G546:G609" ca="1" si="9">IFERROR(NOW()-F546,"-")</f>
        <v>45991.251857523152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45991.251857523152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45991.251857523152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45991.251857523152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45991.251857523152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45991.251857523152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45991.251857523152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45991.251857523152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45991.251857523152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45991.251857523152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45991.251857523152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45991.251857523152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45991.251857523152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45991.251857523152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45991.251857523152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45991.251857523152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45991.251857523152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45991.251857523152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45991.251857523152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45991.251857523152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45991.251857523152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45991.251857523152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45991.251857523152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45991.251857523152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45991.251857523152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45991.251857523152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45991.251857523152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45991.251857523152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45991.251857523152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45991.251857523152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45991.251857523152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45991.251857523152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45991.251857523152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45991.251857523152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45991.251857523152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45991.251857523152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45991.251857523152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45991.251857523152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45991.251857523152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45991.251857523152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45991.251857523152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45991.251857523152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45991.251857523152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45991.251857523152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45991.251857523152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45991.251857523152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45991.251857523152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45991.251857523152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45991.251857523152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45991.251857523152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45991.251857523152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45991.251857523152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45991.251857523152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45991.251857523152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45991.251857523152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45991.251857523152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45991.251857523152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45991.251857523152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45991.251857523152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45991.251857523152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45991.251857523152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45991.251857523152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45991.251857523152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45991.251857523152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ref="G610:G673" ca="1" si="10">IFERROR(NOW()-F610,"-")</f>
        <v>45991.251857523152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45991.251857523152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45991.251857523152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45991.251857523152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45991.251857523152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45991.251857523152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45991.251857523152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45991.251857523152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45991.251857523152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45991.251857523152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45991.251857523152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45991.251857523152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45991.251857523152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45991.251857523152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45991.251857523152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45991.251857523152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45991.251857523152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45991.251857523152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45991.251857523152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45991.251857523152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45991.251857523152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45991.251857523152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45991.251857523152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45991.251857523152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45991.251857523152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45991.251857523152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45991.251857523152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45991.251857523152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45991.251857523152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45991.251857523152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45991.251857523152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45991.251857523152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45991.251857523152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45991.251857523152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45991.251857523152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45991.251857523152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45991.251857523152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45991.251857523152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45991.251857523152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45991.251857523152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45991.251857523152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45991.251857523152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45991.251857523152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45991.251857523152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45991.251857523152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45991.251857523152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45991.251857523152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45991.251857523152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45991.251857523152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45991.251857523152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45991.251857523152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45991.251857523152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45991.251857523152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45991.251857523152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45991.251857523152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45991.251857523152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45991.251857523152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45991.251857523152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45991.251857523152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45991.251857523152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45991.251857523152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45991.251857523152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45991.251857523152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45991.251857523152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ref="G674:G737" ca="1" si="11">IFERROR(NOW()-F674,"-")</f>
        <v>45991.251857523152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45991.251857523152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45991.251857523152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45991.251857523152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45991.251857523152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45991.251857523152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45991.251857523152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45991.251857523152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45991.251857523152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45991.251857523152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45991.251857523152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45991.251857523152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45991.251857523152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45991.251857523152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45991.251857523152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45991.251857523152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45991.251857523152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45991.251857523152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45991.251857523152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45991.251857523152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45991.251857523152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45991.251857523152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45991.251857523152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45991.251857523152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45991.251857523152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45991.251857523152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45991.251857523152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45991.251857523152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45991.251857523152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45991.251857523152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45991.251857523152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45991.251857523152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45991.251857523152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45991.251857523152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45991.251857523152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45991.251857523152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45991.251857523152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45991.251857523152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45991.251857523152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45991.251857523152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45991.251857523152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45991.251857523152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45991.251857523152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45991.251857523152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45991.251857523152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45991.251857523152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45991.251857523152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45991.251857523152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45991.251857523152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45991.251857523152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45991.251857523152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45991.251857523152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45991.251857523152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45991.251857523152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45991.251857523152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45991.251857523152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45991.251857523152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45991.251857523152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45991.251857523152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45991.251857523152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45991.251857523152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45991.251857523152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45991.251857523152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45991.251857523152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ref="G738:G801" ca="1" si="12">IFERROR(NOW()-F738,"-")</f>
        <v>45991.251857523152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45991.251857523152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45991.251857523152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45991.251857523152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45991.251857523152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45991.251857523152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45991.251857523152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45991.251857523152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45991.251857523152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45991.251857523152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45991.251857523152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45991.251857523152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45991.251857523152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45991.251857523152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45991.251857523152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45991.251857523152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45991.251857523152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45991.251857523152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45991.251857523152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45991.251857523152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45991.251857523152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45991.251857523152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45991.251857523152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45991.251857523152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45991.251857523152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45991.251857523152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45991.251857523152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45991.251857523152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45991.251857523152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45991.251857523152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45991.251857523152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45991.251857523152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45991.251857523152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45991.251857523152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45991.251857523152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45991.251857523152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45991.251857523152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45991.251857523152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45991.251857523152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45991.251857523152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45991.251857523152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45991.251857523152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45991.251857523152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45991.251857523152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45991.251857523152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45991.251857523152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45991.251857523152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45991.251857523152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45991.251857523152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45991.251857523152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45991.251857523152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45991.251857523152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45991.251857523152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45991.251857523152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45991.251857523152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45991.251857523152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45991.251857523152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45991.251857523152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45991.251857523152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45991.251857523152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45991.251857523152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45991.251857523152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45991.251857523152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45991.251857523152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ref="G802:G865" ca="1" si="13">IFERROR(NOW()-F802,"-")</f>
        <v>45991.251857523152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45991.251857523152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45991.251857523152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45991.251857523152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45991.251857523152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45991.251857523152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45991.251857523152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45991.251857523152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45991.251857523152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45991.251857523152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45991.251857523152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45991.251857523152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45991.251857523152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45991.251857523152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45991.251857523152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45991.251857523152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45991.251857523152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45991.251857523152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45991.251857523152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45991.251857523152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45991.251857523152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45991.251857523152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45991.251857523152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45991.251857523152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45991.251857523152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45991.251857523152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45991.251857523152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45991.251857523152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45991.251857523152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45991.251857523152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45991.251857523152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45991.251857523152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45991.251857523152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45991.251857523152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45991.251857523152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45991.251857523152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45991.251857523152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45991.251857523152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45991.251857523152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45991.251857523152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45991.251857523152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45991.251857523152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45991.251857523152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45991.251857523152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45991.251857523152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45991.251857523152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45991.251857523152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45991.251857523152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45991.251857523152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45991.251857523152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45991.251857523152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45991.251857523152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45991.251857523152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45991.251857523152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45991.251857523152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45991.251857523152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45991.251857523152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45991.251857523152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45991.251857523152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45991.251857523152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45991.251857523152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45991.251857523152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45991.251857523152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45991.251857523152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ref="G866:G929" ca="1" si="14">IFERROR(NOW()-F866,"-")</f>
        <v>45991.251857523152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45991.251857523152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45991.251857523152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45991.251857523152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45991.251857523152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45991.251857523152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45991.251857523152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45991.251857523152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45991.251857523152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45991.251857523152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45991.251857523152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45991.251857523152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45991.251857523152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45991.251857523152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45991.251857523152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45991.251857523152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45991.251857523152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45991.251857523152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45991.251857523152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45991.251857523152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45991.251857523152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45991.251857523152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45991.251857523152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45991.251857523152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45991.251857523152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45991.251857523152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45991.251857523152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45991.251857523152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45991.251857523152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45991.251857523152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45991.251857523152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45991.251857523152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45991.251857523152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45991.251857523152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45991.251857523152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45991.251857523152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45991.251857523152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45991.251857523152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45991.251857523152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45991.251857523152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45991.251857523152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45991.251857523152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45991.251857523152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45991.251857523152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45991.251857523152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45991.251857523152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45991.251857523152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45991.251857523152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45991.251857523152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45991.251857523152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45991.251857523152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45991.251857523152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45991.251857523152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45991.251857523152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45991.251857523152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45991.251857523152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45991.251857523152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45991.251857523152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45991.251857523152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45991.251857523152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45991.251857523152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45991.251857523152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45991.251857523152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45991.251857523152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ref="G930:G944" ca="1" si="15">IFERROR(NOW()-F930,"-")</f>
        <v>45991.251857523152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45991.251857523152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45991.251857523152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45991.251857523152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45991.251857523152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45991.251857523152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45991.251857523152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45991.251857523152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45991.251857523152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45991.251857523152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45991.251857523152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45991.251857523152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45991.251857523152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45991.251857523152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45991.251857523152</v>
      </c>
      <c r="H944" s="22"/>
      <c r="I944" s="19" t="str">
        <f>IFERROR(VLOOKUP(D944,DB!A:F,6,0),"")</f>
        <v/>
      </c>
      <c r="J944" s="18" t="str">
        <f>IFERROR(VLOOKUP(D944,DB!A:G,7,0),"")</f>
        <v/>
      </c>
      <c r="K944" s="42"/>
      <c r="L944" s="23" t="str">
        <f>IFERROR(VLOOKUP(D944,DB!A:I,9,0),"")</f>
        <v/>
      </c>
    </row>
  </sheetData>
  <dataValidations count="2">
    <dataValidation allowBlank="1" showInputMessage="1" showErrorMessage="1" sqref="E1" xr:uid="{5914219A-CB83-432D-936A-CC0CB6F3982A}"/>
    <dataValidation type="list" allowBlank="1" showInputMessage="1" showErrorMessage="1" sqref="E2:E9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287.77113993055536</v>
      </c>
      <c r="H2" s="92">
        <v>45703.474768518521</v>
      </c>
      <c r="I2" s="92" t="str">
        <f>IFERROR(VLOOKUP(D2,DB!A:F,6,0),"")</f>
        <v>SCECO</v>
      </c>
      <c r="J2" s="92" t="str">
        <f>IFERROR(VLOOKUP(D2,DB!A:G,7,0),"")</f>
        <v>Dead</v>
      </c>
      <c r="K2" s="94" t="s">
        <v>39203</v>
      </c>
      <c r="L2" s="88" t="str">
        <f>IFERROR(VLOOKUP(D2,DB!A:I,9,0),"")</f>
        <v>Latis</v>
      </c>
    </row>
    <row r="3" spans="1:16" ht="15" customHeight="1">
      <c r="A3" s="110"/>
      <c r="B3" s="110" t="str">
        <f>IFERROR(VLOOKUP(D3,DB!A:K,11,0),"")</f>
        <v/>
      </c>
      <c r="C3" s="90"/>
      <c r="D3" s="88"/>
      <c r="E3" s="91"/>
      <c r="F3" s="92"/>
      <c r="G3" s="93">
        <f t="shared" ref="G3:G41" ca="1" si="0">IFERROR(NOW()-F3,"")</f>
        <v>45991.251857523152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45991.251857523152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45991.251857523152</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45991.251857523152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45991.251857523152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45991.251857523152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45991.251857523152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45991.251857523152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45991.251857523152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45991.251857523152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45991.251857523152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45991.251857523152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45991.251857523152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45991.251857523152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45991.251857523152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45991.251857523152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45991.251857523152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45991.251857523152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45991.251857523152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45991.251857523152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45991.251857523152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45991.251857523152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45991.251857523152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45991.251857523152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45991.251857523152</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45991.251857523152</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45991.251857523152</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45991.251857523152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45991.251857523152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45991.251857523152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45991.251857523152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45991.251857523152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45991.251857523152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45991.251857523152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45991.251857523152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45991.251857523152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45991.251857523152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45991.251857523152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45991.251857523152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45991.251857523152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45991.251857523152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45991.251857523152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45991.251857523152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45991.251857523152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45991.251857523152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45991.251857523152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45991.251857523152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45991.251857523152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45991.251857523152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45991.251857523152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45991.251857523152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45991.251857523152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45991.251857523152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45991.251857523152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45991.251857523152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45991.251857523152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45991.251857523152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45991.251857523152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45991.251857523152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45991.251857523152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45991.251857523152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45991.251857523152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45991.251857523152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45991.251857523152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45991.251857523152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45991.251857523152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45991.251857523152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45991.251857523152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45991.251857523152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45991.251857523152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45991.251857523152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45991.251857523152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45991.251857523152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45991.251857523152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45991.251857523152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45991.251857523152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45991.251857523152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45991.251857523152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45991.251857523152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45991.251857523152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45991.251857523152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45991.251857523152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45991.251857523152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45991.251857523152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45991.251857523152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45991.251857523152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45991.251857523152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45991.251857523152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45991.251857523152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45991.251857523152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45991.251857523152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45991.251857523152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45991.251857523152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45991.251857523152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45991.251857523152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45991.251857523152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45991.251857523152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45991.251857523152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45991.251857523152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45991.251857523152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45991.251857523152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45991.251857523152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45991.251857523152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45991.251857523152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45991.251857523152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45991.251857523152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45991.251857523152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45991.251857523152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45991.251857523152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45991.251857523152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45991.251857523152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45991.251857523152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45991.251857523152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45991.251857523152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45991.251857523152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45991.251857523152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45991.251857523152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45991.251857523152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45991.251857523152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45991.251857523152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45991.251857523152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45991.251857523152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45991.251857523152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45991.251857523152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45991.251857523152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45991.251857523152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45991.251857523152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45991.251857523152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45991.251857523152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45991.251857523152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45991.251857523152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45991.251857523152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45991.251857523152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45991.251857523152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45991.251857523152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45991.251857523152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45991.251857523152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45991.251857523152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45991.251857523152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45991.251857523152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45991.251857523152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45991.251857523152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45991.251857523152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45991.251857523152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45991.251857523152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45991.251857523152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45991.251857523152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45991.251857523152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45991.251857523152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45991.251857523152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45991.251857523152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45991.251857523152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45991.251857523152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45991.251857523152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45991.251857523152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45991.251857523152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45991.251857523152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45991.251857523152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45991.251857523152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45991.251857523152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45991.251857523152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45991.251857523152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45991.251857523152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45991.251857523152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45991.251857523152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45991.251857523152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45991.251857523152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45991.251857523152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45991.251857523152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45991.251857523152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45991.251857523152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45991.251857523152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45991.251857523152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45991.251857523152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45991.251857523152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45991.251857523152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45991.251857523152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45991.251857523152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45991.251857523152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45991.251857523152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45991.251857523152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45991.251857523152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45991.251857523152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45991.251857523152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45991.251857523152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45991.251857523152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45991.251857523152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45991.251857523152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45991.251857523152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45991.251857523152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45991.251857523152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45991.251857523152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45991.251857523152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45991.251857523152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45991.251857523152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45991.251857523152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45991.251857523152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45991.251857523152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45991.251857523152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45991.251857523152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45991.251857523152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45991.251857523152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45991.251857523152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45991.251857523152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45991.251857523152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45991.251857523152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45991.251857523152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45991.251857523152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45991.251857523152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45991.251857523152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45991.251857523152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45991.251857523152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45991.251857523152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45991.251857523152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45991.251857523152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45991.251857523152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45991.251857523152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45991.251857523152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45991.251857523152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45991.251857523152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45991.251857523152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45991.251857523152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45991.251857523152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45991.251857523152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45991.251857523152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45991.251857523152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45991.251857523152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45991.251857523152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45991.251857523152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45991.251857523152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45991.251857523152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45991.251857523152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45991.251857523152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45991.251857523152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45991.251857523152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45991.251857523152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45991.251857523152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45991.251857523152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45991.251857523152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45991.251857523152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45991.251857523152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45991.251857523152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45991.251857523152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45991.251857523152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45991.251857523152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45991.251857523152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45991.251857523152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45991.251857523152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45991.251857523152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45991.251857523152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45991.251857523152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45991.251857523152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45991.251857523152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45991.251857523152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45991.251857523152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45991.251857523152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45991.251857523152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45991.251857523152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45991.251857523152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45991.251857523152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45991.251857523152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45991.251857523152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45991.251857523152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45991.251857523152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45991.251857523152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45991.251857523152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45991.251857523152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45991.251857523152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45991.251857523152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45991.251857523152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45991.251857523152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45991.251857523152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45991.251857523152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45991.251857523152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45991.251857523152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45991.251857523152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45991.251857523152</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99.419797337963246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39111</v>
      </c>
      <c r="F3" s="38">
        <v>45926.188877314817</v>
      </c>
      <c r="G3" s="105">
        <f t="shared" ref="G3" ca="1" si="0">IFERROR(NOW()-F3,"")</f>
        <v>65.06298020833492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39111</v>
      </c>
      <c r="F4" s="107">
        <v>45948.661111111112</v>
      </c>
      <c r="G4" s="108">
        <f t="shared" ref="G4" ca="1" si="1">IFERROR(NOW()-F4,"")</f>
        <v>42.590746412039152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9.8785589120379882</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0.27195011574076489</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2.3917708334920462E-2</v>
      </c>
      <c r="H7" s="38">
        <v>45991.02034722222</v>
      </c>
      <c r="I7" s="37" t="str">
        <f>IFERROR(VLOOKUP(D7,DB!A:F,6,0),"")</f>
        <v>SCECO</v>
      </c>
      <c r="J7" s="37" t="str">
        <f>IFERROR(VLOOKUP(D7,DB!A:G,7,0),"")</f>
        <v>Dead</v>
      </c>
      <c r="K7" s="37" t="s">
        <v>39215</v>
      </c>
      <c r="L7" s="37" t="str">
        <f>IFERROR(VLOOKUP(D7,DB!A:I,9,0),"")</f>
        <v>Latis</v>
      </c>
    </row>
    <row r="8" spans="1:13">
      <c r="A8" s="37"/>
      <c r="B8" s="37" t="str">
        <f>IFERROR(VLOOKUP(D8,DB!A:K,11,0),"")</f>
        <v>R5</v>
      </c>
      <c r="C8" s="37">
        <v>2</v>
      </c>
      <c r="D8" s="106" t="s">
        <v>38371</v>
      </c>
      <c r="E8" s="37" t="s">
        <v>39106</v>
      </c>
      <c r="F8" s="38"/>
      <c r="G8" s="138">
        <f ca="1">IFERROR(NOW()-F8,"")</f>
        <v>45991.251857523152</v>
      </c>
      <c r="H8" s="38">
        <v>45991.239652777775</v>
      </c>
      <c r="I8" s="37" t="str">
        <f>IFERROR(VLOOKUP(D8,DB!A:F,6,0),"")</f>
        <v>SCECO</v>
      </c>
      <c r="J8" s="37" t="str">
        <f>IFERROR(VLOOKUP(D8,DB!A:G,7,0),"")</f>
        <v>No BB Shifted</v>
      </c>
      <c r="K8" s="37" t="s">
        <v>39216</v>
      </c>
      <c r="L8" s="37" t="str">
        <f>IFERROR(VLOOKUP(D8,DB!A:I,9,0),"")</f>
        <v>Latis</v>
      </c>
    </row>
    <row r="9" spans="1:13">
      <c r="A9" s="37"/>
      <c r="B9" s="37" t="str">
        <f>IFERROR(VLOOKUP(D9,DB!A:K,11,0),"")</f>
        <v/>
      </c>
      <c r="C9" s="37"/>
      <c r="D9" s="155"/>
      <c r="E9" s="37"/>
      <c r="F9" s="38"/>
      <c r="G9" s="138">
        <f ca="1">IFERROR(NOW()-F9,"")</f>
        <v>45991.251857523152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45991.251857523152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45991.251857523152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45991.251857523152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45991.251857523152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45991.251857523152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45991.251857523152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45991.251857523152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45991.251857523152</v>
      </c>
      <c r="H17" s="38"/>
      <c r="I17" s="37" t="str">
        <f>IFERROR(VLOOKUP(D17,DB!A:F,6,0),"")</f>
        <v/>
      </c>
      <c r="J17" s="37" t="str">
        <f>IFERROR(VLOOKUP(D17,DB!A:G,7,0),"")</f>
        <v/>
      </c>
      <c r="K17" s="37"/>
      <c r="L17" s="37" t="str">
        <f>IFERROR(VLOOKUP(D17,DB!A:I,9,0),"")</f>
        <v/>
      </c>
    </row>
    <row r="18" spans="1:12">
      <c r="A18" s="37"/>
      <c r="B18" s="37" t="str">
        <f>IFERROR(VLOOKUP(D18,DB!A:K,11,0),"")</f>
        <v/>
      </c>
      <c r="C18" s="37"/>
      <c r="D18"/>
      <c r="E18" s="37"/>
      <c r="F18" s="38"/>
      <c r="G18" s="138">
        <f ca="1">IFERROR(NOW()-F18,"")</f>
        <v>45991.251857523152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45991.251857523152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45991.251857523152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45991.251857523152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45991.251857523152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45991.251857523152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45991.251857523152</v>
      </c>
      <c r="H24" s="38"/>
      <c r="I24" s="37" t="str">
        <f>IFERROR(VLOOKUP(D24,DB!A:F,6,0),"")</f>
        <v/>
      </c>
      <c r="J24" s="37" t="str">
        <f>IFERROR(VLOOKUP(D24,DB!A:G,7,0),"")</f>
        <v/>
      </c>
      <c r="K24" s="37"/>
      <c r="L24" s="37" t="str">
        <f>IFERROR(VLOOKUP(D24,DB!A:I,9,0),"")</f>
        <v/>
      </c>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tabSelected="1"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v>2</v>
      </c>
      <c r="D2" s="119" t="s">
        <v>33800</v>
      </c>
      <c r="E2" s="106" t="s">
        <v>39106</v>
      </c>
      <c r="F2" s="121"/>
      <c r="G2" s="72">
        <f ca="1">IFERROR(NOW()-F2,"-")</f>
        <v>45991.251857523152</v>
      </c>
      <c r="H2" s="121">
        <v>45991.219641203701</v>
      </c>
      <c r="I2" s="119" t="str">
        <f>IFERROR(VLOOKUP(D2,DB!A:F,6,0),"")</f>
        <v>SCECO</v>
      </c>
      <c r="J2" s="119" t="str">
        <f>IFERROR(VLOOKUP(D2,DB!A:G,7,0),"")</f>
        <v>Vandalized</v>
      </c>
      <c r="K2" s="122"/>
      <c r="L2" s="140" t="str">
        <f>IFERROR(VLOOKUP(D2,DB!A:I,9,0),"")</f>
        <v>Latis</v>
      </c>
    </row>
    <row r="3" spans="1:16382" ht="31.5" customHeight="1">
      <c r="A3" s="118"/>
      <c r="B3" s="119" t="str">
        <f>IFERROR(VLOOKUP(D3,DB!A:K,11,0),"")</f>
        <v/>
      </c>
      <c r="C3" s="120"/>
      <c r="D3" s="119"/>
      <c r="E3" s="106"/>
      <c r="F3" s="121"/>
      <c r="G3" s="72">
        <f ca="1">IFERROR(NOW()-F3,"-")</f>
        <v>45991.251857523152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45991.251857523152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45991.251857523152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45991.251857523152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45991.251857523152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45991.251857523152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45991.251857523152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45991.251857523152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45991.251857523152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45991.251857523152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45991.251857523152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45991.251857523152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45991.251857523152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45991.251857523152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45991.251857523152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45991.251857523152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45991.251857523152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45991.251857523152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45991.251857523152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45991.251857523152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45991.251857523152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45991.251857523152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45991.251857523152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45991.251857523152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45991.251857523152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45991.251857523152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45991.251857523152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45991.251857523152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45991.251857523152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45991.251857523152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45991.251857523152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45991.251857523152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45991.251857523152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45991.251857523152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45991.251857523152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45991.251857523152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45991.251857523152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45991.251857523152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45991.251857523152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45991.251857523152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45991.251857523152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45991.251857523152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45991.251857523152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45991.251857523152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45991.251857523152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45991.251857523152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45991.251857523152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45991.251857523152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45991.251857523152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45991.251857523152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45991.251857523152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45991.251857523152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45991.251857523152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45991.251857523152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45991.251857523152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45991.251857523152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45991.251857523152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45991.251857523152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45991.251857523152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45991.251857523152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45991.251857523152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45991.251857523152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45991.251857523152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45991.251857523152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45991.251857523152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45991.251857523152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45991.251857523152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45991.251857523152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45991.251857523152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45991.251857523152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45991.251857523152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45991.251857523152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45991.251857523152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45991.251857523152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45991.251857523152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45991.251857523152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45991.251857523152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45991.251857523152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45991.251857523152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45991.251857523152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45991.251857523152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45991.251857523152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45991.251857523152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45991.251857523152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45991.251857523152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45991.251857523152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45991.251857523152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45991.251857523152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45991.251857523152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45991.251857523152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45991.251857523152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45991.251857523152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45991.251857523152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45991.251857523152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45991.251857523152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45991.251857523152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45991.251857523152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45991.251857523152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45991.251857523152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45991.251857523152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45991.251857523152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45991.251857523152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45991.251857523152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45991.251857523152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45991.251857523152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45991.251857523152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45991.251857523152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45991.251857523152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45991.251857523152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45991.251857523152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45991.251857523152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45991.251857523152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45991.251857523152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45991.251857523152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45991.251857523152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45991.251857523152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45991.251857523152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45991.251857523152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45991.251857523152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45991.251857523152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45991.251857523152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45991.251857523152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45991.251857523152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45991.251857523152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45991.251857523152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45991.251857523152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45991.251857523152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45991.251857523152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45991.251857523152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45991.251857523152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45991.251857523152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45991.251857523152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45991.251857523152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45991.251857523152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45991.251857523152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45991.251857523152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45991.251857523152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45991.251857523152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45991.251857523152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45991.251857523152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45991.251857523152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45991.251857523152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45991.251857523152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45991.251857523152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45991.251857523152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45991.251857523152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45991.251857523152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45991.251857523152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45991.251857523152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45991.251857523152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45991.251857523152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45991.251857523152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45991.251857523152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45991.251857523152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45991.251857523152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45991.251857523152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45991.251857523152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45991.251857523152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45991.251857523152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45991.251857523152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45991.251857523152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45991.251857523152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45991.251857523152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45991.251857523152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45991.251857523152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45991.251857523152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45991.251857523152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45991.251857523152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45991.251857523152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45991.251857523152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45991.251857523152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45991.251857523152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45991.251857523152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45991.251857523152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45991.251857523152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45991.251857523152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45991.251857523152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45991.251857523152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45991.251857523152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45991.251857523152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45991.251857523152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45991.251857523152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45991.251857523152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45991.251857523152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45991.251857523152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45991.251857523152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45991.251857523152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45991.251857523152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45991.251857523152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45991.251857523152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45991.251857523152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45991.251857523152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45991.251857523152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45991.251857523152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45991.251857523152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45991.251857523152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45991.251857523152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45991.251857523152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45991.251857523152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45991.251857523152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45991.251857523152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45991.251857523152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45991.251857523152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45991.251857523152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45991.251857523152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45991.251857523152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45991.251857523152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45991.251857523152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45991.251857523152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45991.251857523152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45991.251857523152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45991.251857523152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45991.251857523152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45991.251857523152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45991.251857523152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45991.251857523152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45991.251857523152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45991.251857523152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45991.251857523152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45991.251857523152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45991.251857523152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45991.251857523152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45991.251857523152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45991.251857523152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45991.251857523152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45991.251857523152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45991.251857523152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45991.251857523152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45991.251857523152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45991.251857523152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45991.251857523152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45991.251857523152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45991.251857523152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45991.251857523152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45991.251857523152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45991.251857523152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45991.251857523152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45991.251857523152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45991.251857523152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45991.251857523152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45991.251857523152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45991.251857523152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45991.251857523152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45991.251857523152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45991.251857523152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45991.251857523152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45991.251857523152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45991.251857523152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45991.251857523152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45991.251857523152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45991.251857523152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45991.251857523152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45991.251857523152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45991.251857523152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45991.251857523152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45991.251857523152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45991.251857523152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45991.251857523152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45991.251857523152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45991.251857523152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45991.251857523152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45991.251857523152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45991.251857523152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45991.251857523152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45991.251857523152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45991.251857523152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45991.251857523152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45991.251857523152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45991.251857523152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45991.251857523152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45991.251857523152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45991.251857523152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45991.251857523152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45991.251857523152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45991.251857523152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45991.251857523152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45991.251857523152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45991.251857523152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45991.251857523152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45991.251857523152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45991.251857523152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45991.251857523152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45991.251857523152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45991.251857523152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45991.251857523152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45991.251857523152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45991.251857523152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45991.251857523152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45991.251857523152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45991.251857523152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45991.251857523152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45991.251857523152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45991.251857523152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45991.251857523152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45991.251857523152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45991.251857523152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45991.251857523152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45991.251857523152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45991.251857523152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45991.251857523152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45991.251857523152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45991.251857523152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45991.251857523152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45991.251857523152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45991.251857523152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45991.251857523152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45991.251857523152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45991.251857523152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45991.251857523152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45991.251857523152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45991.251857523152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45991.251857523152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45991.251857523152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45991.251857523152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45991.251857523152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45991.251857523152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45991.251857523152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45991.251857523152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45991.251857523152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45991.251857523152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45991.251857523152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45991.251857523152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45991.251857523152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45991.251857523152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45991.251857523152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45991.251857523152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45991.251857523152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45991.251857523152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45991.251857523152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45991.251857523152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45991.251857523152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45991.251857523152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45991.251857523152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45991.251857523152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45991.251857523152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45991.251857523152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45991.251857523152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45991.251857523152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45991.251857523152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45991.251857523152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45991.251857523152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45991.251857523152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45991.251857523152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45991.251857523152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45991.251857523152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45991.251857523152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45991.251857523152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45991.251857523152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45991.251857523152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45991.251857523152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45991.251857523152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45991.251857523152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45991.251857523152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45991.251857523152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45991.251857523152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45991.251857523152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45991.251857523152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45991.251857523152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45991.251857523152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45991.251857523152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45991.251857523152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45991.251857523152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45991.251857523152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45991.251857523152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45991.251857523152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45991.251857523152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45991.251857523152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45991.251857523152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45991.251857523152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45991.251857523152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45991.251857523152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45991.251857523152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45991.251857523152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45991.251857523152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45991.251857523152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45991.251857523152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45991.251857523152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45991.251857523152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45991.251857523152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45991.251857523152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45991.251857523152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45991.251857523152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45991.251857523152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45991.251857523152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45991.251857523152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45991.251857523152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45991.251857523152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45991.251857523152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45991.251857523152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45991.251857523152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45991.251857523152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45991.251857523152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45991.251857523152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45991.251857523152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45991.251857523152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45991.251857523152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45991.251857523152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45991.251857523152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45991.251857523152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45991.251857523152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45991.251857523152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45991.251857523152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45991.251857523152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45991.251857523152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45991.251857523152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45991.251857523152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45991.251857523152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45991.251857523152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45991.251857523152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45991.251857523152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45991.251857523152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45991.251857523152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45991.251857523152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45991.251857523152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45991.251857523152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45991.251857523152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45991.251857523152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45991.251857523152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45991.251857523152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45991.251857523152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45991.251857523152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45991.251857523152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45991.251857523152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45991.251857523152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45991.251857523152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45991.251857523152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45991.251857523152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45991.251857523152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45991.251857523152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45991.251857523152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45991.251857523152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45991.251857523152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45991.251857523152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45991.251857523152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45991.251857523152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45991.251857523152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45991.251857523152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45991.251857523152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45991.251857523152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45991.251857523152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45991.251857523152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45991.251857523152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45991.251857523152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45991.251857523152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45991.251857523152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45991.251857523152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45991.251857523152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45991.251857523152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45991.251857523152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45991.251857523152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45991.251857523152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45991.251857523152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45991.251857523152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45991.251857523152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45991.251857523152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45991.251857523152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45991.251857523152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45991.251857523152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45991.251857523152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45991.251857523152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45991.251857523152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45991.251857523152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45991.251857523152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45991.251857523152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45991.251857523152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45991.251857523152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45991.251857523152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45991.251857523152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45991.251857523152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45991.251857523152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45991.251857523152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45991.251857523152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45991.251857523152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45991.251857523152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45991.251857523152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45991.251857523152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45991.251857523152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45991.251857523152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45991.251857523152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45991.251857523152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45991.251857523152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45991.251857523152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45991.251857523152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45991.251857523152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45991.251857523152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2025-11-30T03:04:27Z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