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10" documentId="13_ncr:1_{F6CB121F-512D-4AA6-A0C1-0FB36C537598}" xr6:coauthVersionLast="47" xr6:coauthVersionMax="47" xr10:uidLastSave="{4F74CCD0-8708-4241-877A-BC1EA228DD57}"/>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6" l="1"/>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<sst xmlns="http://schemas.openxmlformats.org/spreadsheetml/2006/main" count="180324" uniqueCount="39135">
  <si>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</si>
  <si>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</si>
  <si>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</si>
  <si>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</si>
  <si>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</si>
  <si>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</si>
  <si>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</si>
  <si>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</si>
  <si>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</si>
  <si>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</si>
  <si>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</si>
  <si>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</si>
  <si>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</si>
  <si>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</si>
  <si>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</si>
  <si>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</si>
  <si>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</si>
  <si>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</si>
  <si>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</si>
  <si>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</si>
  <si>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</si>
  <si>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</si>
  <si>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</si>
  <si>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</si>
  <si>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</si>
  <si>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</si>
  <si>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</si>
  <si>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</si>
  <si>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</si>
  <si>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</si>
  <si>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</si>
  <si>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</si>
  <si>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</si>
  <si>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</si>
  <si>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</si>
  <si>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</si>
  <si>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</si>
  <si>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</si>
  <si>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</si>
  <si>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</si>
  <si>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</si>
  <si>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</si>
  <si>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</si>
  <si>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</si>
  <si>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</si>
  <si>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</si>
  <si>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</si>
  <si>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</si>
  <si>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</si>
  <si>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</si>
  <si>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</si>
  <si>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</si>
  <si>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</si>
  <si>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</si>
  <si>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</si>
  <si>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</si>
  <si>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</si>
  <si>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</si>
  <si>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</si>
  <si>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</si>
  <si>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</si>
  <si>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</si>
  <si>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</si>
  <si>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</si>
  <si>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</si>
  <si>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</si>
  <si>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</si>
  <si>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</si>
  <si>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</si>
  <si>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</si>
  <si>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</si>
  <si>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</si>
  <si>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</si>
  <si>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</si>
  <si>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</si>
  <si>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</si>
  <si>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</si>
  <si>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</si>
  <si>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</si>
  <si>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</si>
  <si>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</si>
  <si>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</si>
  <si>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</si>
  <si>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</si>
  <si>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</si>
  <si>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</si>
  <si>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</si>
  <si>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</si>
  <si>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</si>
  <si>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</si>
  <si>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</si>
  <si>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</si>
  <si>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</si>
  <si>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</si>
  <si>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</si>
  <si>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</si>
  <si>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</si>
  <si>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</si>
  <si>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</si>
  <si>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</si>
  <si>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</si>
  <si>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</si>
  <si>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</si>
  <si>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</si>
  <si>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</si>
  <si>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</si>
  <si>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</si>
  <si>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</si>
  <si>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</si>
  <si>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</si>
  <si>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</si>
  <si>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</si>
  <si>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</si>
  <si>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</si>
  <si>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</si>
  <si>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</si>
  <si>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</si>
  <si>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</si>
  <si>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</si>
  <si>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</si>
  <si>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</si>
  <si>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</si>
  <si>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</si>
  <si>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</si>
  <si>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</si>
  <si>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</si>
  <si>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</si>
  <si>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</si>
  <si>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</si>
  <si>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</si>
  <si>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</si>
  <si>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</si>
  <si>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</si>
  <si>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</si>
  <si>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</si>
  <si>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</si>
  <si>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</si>
  <si>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</si>
  <si>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</si>
  <si>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</si>
  <si>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</si>
  <si>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</si>
  <si>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</si>
  <si>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</si>
  <si>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</si>
  <si>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</si>
  <si>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</si>
  <si>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</si>
  <si>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</si>
  <si>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</si>
  <si>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</si>
  <si>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</si>
  <si>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</si>
  <si>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</si>
  <si>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</si>
  <si>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</si>
  <si>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</si>
  <si>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</si>
  <si>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</si>
  <si>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</si>
  <si>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</si>
  <si>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</si>
  <si>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</si>
  <si>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</si>
  <si>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</si>
  <si>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</si>
  <si>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</si>
  <si>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</si>
  <si>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</si>
  <si>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</si>
  <si>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</si>
  <si>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</si>
  <si>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</si>
  <si>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</si>
  <si>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</si>
  <si>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</si>
  <si>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</si>
  <si>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</si>
  <si>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</si>
  <si>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</si>
  <si>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</si>
  <si>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</si>
  <si>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</si>
  <si>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</si>
  <si>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</si>
  <si>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</si>
  <si>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</si>
  <si>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</si>
  <si>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</si>
  <si>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</si>
  <si>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</si>
  <si>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</si>
  <si>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</si>
  <si>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</si>
  <si>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</si>
  <si>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</si>
  <si>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</si>
  <si>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</si>
  <si>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</si>
  <si>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</si>
  <si>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</si>
  <si>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</si>
  <si>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</si>
  <si>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</si>
  <si>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</si>
  <si>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</si>
  <si>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</si>
  <si>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</si>
  <si>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</si>
  <si>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</si>
  <si>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</si>
  <si>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</si>
  <si>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</si>
  <si>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</si>
  <si>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</si>
  <si>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</si>
  <si>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</si>
  <si>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</si>
  <si>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</si>
  <si>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</si>
  <si>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</si>
  <si>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</si>
  <si>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</si>
  <si>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</si>
  <si>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</si>
  <si>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</si>
  <si>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</si>
  <si>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</si>
  <si>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</si>
  <si>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</si>
  <si>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</si>
  <si>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</si>
  <si>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</si>
  <si>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</si>
  <si>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</si>
  <si>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</si>
  <si>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</si>
  <si>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</si>
  <si>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</si>
  <si>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</si>
  <si>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</si>
  <si>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</si>
  <si>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</si>
  <si>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</si>
  <si>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</si>
  <si>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</si>
  <si>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</si>
  <si>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</si>
  <si>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</si>
  <si>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</si>
  <si>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</si>
  <si>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</si>
  <si>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</si>
  <si>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</si>
  <si>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</si>
  <si>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</si>
  <si>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</si>
  <si>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</si>
  <si>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</si>
  <si>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</si>
  <si>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</si>
  <si>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</si>
  <si>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</si>
  <si>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</si>
  <si>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</si>
  <si>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</si>
  <si>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</si>
  <si>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</si>
  <si>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</si>
  <si>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</si>
  <si>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</si>
  <si>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</si>
  <si>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</si>
  <si>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</si>
  <si>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</si>
  <si>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</si>
  <si>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</si>
  <si>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</si>
  <si>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</si>
  <si>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</si>
  <si>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</si>
  <si>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</si>
  <si>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</si>
  <si>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</si>
  <si>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</si>
  <si>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</si>
  <si>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</si>
  <si>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</si>
  <si>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</si>
  <si>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</si>
  <si>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</si>
  <si>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</si>
  <si>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</si>
  <si>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</si>
  <si>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</si>
  <si>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</si>
  <si>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</si>
  <si>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</si>
  <si>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</si>
  <si>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</si>
  <si>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</si>
  <si>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</si>
  <si>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</si>
  <si>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</si>
  <si>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</si>
  <si>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</si>
  <si>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</si>
  <si>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</si>
  <si>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</si>
  <si>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</si>
  <si>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</si>
  <si>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</si>
  <si>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</si>
  <si>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</si>
  <si>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</si>
  <si>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</si>
  <si>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</si>
  <si>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</si>
  <si>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</si>
  <si>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</si>
  <si>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</si>
  <si>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</si>
  <si>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</si>
  <si>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</si>
  <si>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</si>
  <si>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</si>
  <si>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</si>
  <si>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</si>
  <si>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</si>
  <si>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</si>
  <si>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</si>
  <si>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</si>
  <si>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</si>
  <si>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</si>
  <si>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</si>
  <si>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</si>
  <si>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</si>
  <si>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</si>
  <si>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</si>
  <si>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</si>
  <si>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</si>
  <si>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</si>
  <si>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</si>
  <si>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</si>
  <si>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</si>
  <si>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</si>
  <si>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</si>
  <si>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</si>
  <si>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</si>
  <si>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</si>
  <si>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</si>
  <si>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</si>
  <si>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</si>
  <si>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</si>
  <si>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</si>
  <si>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</si>
  <si>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</si>
  <si>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</si>
  <si>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</si>
  <si>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</si>
  <si>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</si>
  <si>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</si>
  <si>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</si>
  <si>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</si>
  <si>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</si>
  <si>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</si>
  <si>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</si>
  <si>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</si>
  <si>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</si>
  <si>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</si>
  <si>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</si>
  <si>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</si>
  <si>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</si>
  <si>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</si>
  <si>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</si>
  <si>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</si>
  <si>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</si>
  <si>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</si>
  <si>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</si>
  <si>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</si>
  <si>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</si>
  <si>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</si>
  <si>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</si>
  <si>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</si>
  <si>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</si>
  <si>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</si>
  <si>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</si>
  <si>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</si>
  <si>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</si>
  <si>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</si>
  <si>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</si>
  <si>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</si>
  <si>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</si>
  <si>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</si>
  <si>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</si>
  <si>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</si>
  <si>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</si>
  <si>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</si>
  <si>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</si>
  <si>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</si>
  <si>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</si>
  <si>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</si>
  <si>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</si>
  <si>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</si>
  <si>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</si>
  <si>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</si>
  <si>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</si>
  <si>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</si>
  <si>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</si>
  <si>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</si>
  <si>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</si>
  <si>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</si>
  <si>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</si>
  <si>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</si>
  <si>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</si>
  <si>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</si>
  <si>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</si>
  <si>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</si>
  <si>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</si>
  <si>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</si>
  <si>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</si>
  <si>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</si>
  <si>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</si>
  <si>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</si>
  <si>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</si>
  <si>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</si>
  <si>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</si>
  <si>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</si>
  <si>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</si>
  <si>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</si>
  <si>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</si>
  <si>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</si>
  <si>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</si>
  <si>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</si>
  <si>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</si>
  <si>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</si>
  <si>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</si>
  <si>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</si>
  <si>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</si>
  <si>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</si>
  <si>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</si>
  <si>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</si>
  <si>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</si>
  <si>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</si>
  <si>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</si>
  <si>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</si>
  <si>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</si>
  <si>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</si>
  <si>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</si>
  <si>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</si>
  <si>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</si>
  <si>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</si>
  <si>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</si>
  <si>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</si>
  <si>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</si>
  <si>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</si>
  <si>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</si>
  <si>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</si>
  <si>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</si>
  <si>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</si>
  <si>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</si>
  <si>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</si>
  <si>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</si>
  <si>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</si>
  <si>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</si>
  <si>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</si>
  <si>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</si>
  <si>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</si>
  <si>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</si>
  <si>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</si>
  <si>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</si>
  <si>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</si>
  <si>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</si>
  <si>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</si>
  <si>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</si>
  <si>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</si>
  <si>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</si>
  <si>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</si>
  <si>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</si>
  <si>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</si>
  <si>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</si>
  <si>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</si>
  <si>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</si>
  <si>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</si>
  <si>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</si>
  <si>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</si>
  <si>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</si>
  <si>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</si>
  <si>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</si>
  <si>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</si>
  <si>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</si>
  <si>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</si>
  <si>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</si>
  <si>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</si>
  <si>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</si>
  <si>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</si>
  <si>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</si>
  <si>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</si>
  <si>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</si>
  <si>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</si>
  <si>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</si>
  <si>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</si>
  <si>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</si>
  <si>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</si>
  <si>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</si>
  <si>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</si>
  <si>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</si>
  <si>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</si>
  <si>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</si>
  <si>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</si>
  <si>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</si>
  <si>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</si>
  <si>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</si>
  <si>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</si>
  <si>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</si>
  <si>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</si>
  <si>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</si>
  <si>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</si>
  <si>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</si>
  <si>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</si>
  <si>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</si>
  <si>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</si>
  <si>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</si>
  <si>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</si>
  <si>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</si>
  <si>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</si>
  <si>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</si>
  <si>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</si>
  <si>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</si>
  <si>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</si>
  <si>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</si>
  <si>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</si>
  <si>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</si>
  <si>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</si>
  <si>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</si>
  <si>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</si>
  <si>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</si>
  <si>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</si>
  <si>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</si>
  <si>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</si>
  <si>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</si>
  <si>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</si>
  <si>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</si>
  <si>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</si>
  <si>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</si>
  <si>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</si>
  <si>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</si>
  <si>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</si>
  <si>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</si>
  <si>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</si>
  <si>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</si>
  <si>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</si>
  <si>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</si>
  <si>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</si>
  <si>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</si>
  <si>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</si>
  <si>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</si>
  <si>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</si>
  <si>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</si>
  <si>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</si>
  <si>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</si>
  <si>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</si>
  <si>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</si>
  <si>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</si>
  <si>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</si>
  <si>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</si>
  <si>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</si>
  <si>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</si>
  <si>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</si>
  <si>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</si>
  <si>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</si>
  <si>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</si>
  <si>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</si>
  <si>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</si>
  <si>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</si>
  <si>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</si>
  <si>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</si>
  <si>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</si>
  <si>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</si>
  <si>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</si>
  <si>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</si>
  <si>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</si>
  <si>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</si>
  <si>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</si>
  <si>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</si>
  <si>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</si>
  <si>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</si>
  <si>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</si>
  <si>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</si>
  <si>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</si>
  <si>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</si>
  <si>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</si>
  <si>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</si>
  <si>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</si>
  <si>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</si>
  <si>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</si>
  <si>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</si>
  <si>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</si>
  <si>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</si>
  <si>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</si>
  <si>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</si>
  <si>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</si>
  <si>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</si>
  <si>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</si>
  <si>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</si>
  <si>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</si>
  <si>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</si>
  <si>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</si>
  <si>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</si>
  <si>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</si>
  <si>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</si>
  <si>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</si>
  <si>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</si>
  <si>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</si>
  <si>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</si>
  <si>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</si>
  <si>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</si>
  <si>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</si>
  <si>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</si>
  <si>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</si>
  <si>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</si>
  <si>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</si>
  <si>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</si>
  <si>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</si>
  <si>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</si>
  <si>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</si>
  <si>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</si>
  <si>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</si>
  <si>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</si>
  <si>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</si>
  <si>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</si>
  <si>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</si>
  <si>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</si>
  <si>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</si>
  <si>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</si>
  <si>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</si>
  <si>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</si>
  <si>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</si>
  <si>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</si>
  <si>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</si>
  <si>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</si>
  <si>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</si>
  <si>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</si>
  <si>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</si>
  <si>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</si>
  <si>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</si>
  <si>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</si>
  <si>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</si>
  <si>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</si>
  <si>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</si>
  <si>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</si>
  <si>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</si>
  <si>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</si>
  <si>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</si>
  <si>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</si>
  <si>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</si>
  <si>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</si>
  <si>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</si>
  <si>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</si>
  <si>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</si>
  <si>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</si>
  <si>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</si>
  <si>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</si>
  <si>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</si>
  <si>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</si>
  <si>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</si>
  <si>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</si>
  <si>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</si>
  <si>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</si>
  <si>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</si>
  <si>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</si>
  <si>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</si>
  <si>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</si>
  <si>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</si>
  <si>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</si>
  <si>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</si>
  <si>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</si>
  <si>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</si>
  <si>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</si>
  <si>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</si>
  <si>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</si>
  <si>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</si>
  <si>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</si>
  <si>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</si>
  <si>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</si>
  <si>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</si>
  <si>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</si>
  <si>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</si>
  <si>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</si>
  <si>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</si>
  <si>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</si>
  <si>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</si>
  <si>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</si>
  <si>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</si>
  <si>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</si>
  <si>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</si>
  <si>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</si>
  <si>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</si>
  <si>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</si>
  <si>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</si>
  <si>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</si>
  <si>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</si>
  <si>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</si>
  <si>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</si>
  <si>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</si>
  <si>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</si>
  <si>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</si>
  <si>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</si>
  <si>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</si>
  <si>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</si>
  <si>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</si>
  <si>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</si>
  <si>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</si>
  <si>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</si>
  <si>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</si>
  <si>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</si>
  <si>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</si>
  <si>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</si>
  <si>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</si>
  <si>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</si>
  <si>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</si>
  <si>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</si>
  <si>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</si>
  <si>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</si>
  <si>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</si>
  <si>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</si>
  <si>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</si>
  <si>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</si>
  <si>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</si>
  <si>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</si>
  <si>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</si>
  <si>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</si>
  <si>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</si>
  <si>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</si>
  <si>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</si>
  <si>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</si>
  <si>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</si>
  <si>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</si>
  <si>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</si>
  <si>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</si>
  <si>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</si>
  <si>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</si>
  <si>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</si>
  <si>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</si>
  <si>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</si>
  <si>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</si>
  <si>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</si>
  <si>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</si>
  <si>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</si>
  <si>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</si>
  <si>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</si>
  <si>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</si>
  <si>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</si>
  <si>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</si>
  <si>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</si>
  <si>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</si>
  <si>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</si>
  <si>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</si>
  <si>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</si>
  <si>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</si>
  <si>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</si>
  <si>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</si>
  <si>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</si>
  <si>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</si>
  <si>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</si>
  <si>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</si>
  <si>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</si>
  <si>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</si>
  <si>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</si>
  <si>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</si>
  <si>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</si>
  <si>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</si>
  <si>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</si>
  <si>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</si>
  <si>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</si>
  <si>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</si>
  <si>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</si>
  <si>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</si>
  <si>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</si>
  <si>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</si>
  <si>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</si>
  <si>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</si>
  <si>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</si>
  <si>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</si>
  <si>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</si>
  <si>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</si>
  <si>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</si>
  <si>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</si>
  <si>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</si>
  <si>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</si>
  <si>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</si>
  <si>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</si>
  <si>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</si>
  <si>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</si>
  <si>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</si>
  <si>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</si>
  <si>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</si>
  <si>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</si>
  <si>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</si>
  <si>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</si>
  <si>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</si>
  <si>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</si>
  <si>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</si>
  <si>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</si>
  <si>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</si>
  <si>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</si>
  <si>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</si>
  <si>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</si>
  <si>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</si>
  <si>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</si>
  <si>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</si>
  <si>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</si>
  <si>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</si>
  <si>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</si>
  <si>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</si>
  <si>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</si>
  <si>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</si>
  <si>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</si>
  <si>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</si>
  <si>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</si>
  <si>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</si>
  <si>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</si>
  <si>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</si>
  <si>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</si>
  <si>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</si>
  <si>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</si>
  <si>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</si>
  <si>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</si>
  <si>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</si>
  <si>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</si>
  <si>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</si>
  <si>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</si>
  <si>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</si>
  <si>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</si>
  <si>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</si>
  <si>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</si>
  <si>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</si>
  <si>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</si>
  <si>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</si>
  <si>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</si>
  <si>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</si>
  <si>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</si>
  <si>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</si>
  <si>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</si>
  <si>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</si>
  <si>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</si>
  <si>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</si>
  <si>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</si>
  <si>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</si>
  <si>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</si>
  <si>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</si>
  <si>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</si>
  <si>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</si>
  <si>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</si>
  <si>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</si>
  <si>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</si>
  <si>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</si>
  <si>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</si>
  <si>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</si>
  <si>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</si>
  <si>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</si>
  <si>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</si>
  <si>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</si>
  <si>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</si>
  <si>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</si>
  <si>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</si>
  <si>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</si>
  <si>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</si>
  <si>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</si>
  <si>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</si>
  <si>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</si>
  <si>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</si>
  <si>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</si>
  <si>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</si>
  <si>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</si>
  <si>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</si>
  <si>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</si>
  <si>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</si>
  <si>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</si>
  <si>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</si>
  <si>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</si>
  <si>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</si>
  <si>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</si>
  <si>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</si>
  <si>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</si>
  <si>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</si>
  <si>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</si>
  <si>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</si>
  <si>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</si>
  <si>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</si>
  <si>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</si>
  <si>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</si>
  <si>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</si>
  <si>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</si>
  <si>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</si>
  <si>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</si>
  <si>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</si>
  <si>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</si>
  <si>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</si>
  <si>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</si>
  <si>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</si>
  <si>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</si>
  <si>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</si>
  <si>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</si>
  <si>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</si>
  <si>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</si>
  <si>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</si>
  <si>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</si>
  <si>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</si>
  <si>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</si>
  <si>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</si>
  <si>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</si>
  <si>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</si>
  <si>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</si>
  <si>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</si>
  <si>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</si>
  <si>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</si>
  <si>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</si>
  <si>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</si>
  <si>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</si>
  <si>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</si>
  <si>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</si>
  <si>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</si>
  <si>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</si>
  <si>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</si>
  <si>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</si>
  <si>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</si>
  <si>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</si>
  <si>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</si>
  <si>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</si>
  <si>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</si>
  <si>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</si>
  <si>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</si>
  <si>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</si>
  <si>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</si>
  <si>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</si>
  <si>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</si>
  <si>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</si>
  <si>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</si>
  <si>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</si>
  <si>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</si>
  <si>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</si>
  <si>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</si>
  <si>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</si>
  <si>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</si>
  <si>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</si>
  <si>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</si>
  <si>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</si>
  <si>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</si>
  <si>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</si>
  <si>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</si>
  <si>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</si>
  <si>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</si>
  <si>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</si>
  <si>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</si>
  <si>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</si>
  <si>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</si>
  <si>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</si>
  <si>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</si>
  <si>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</si>
  <si>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</si>
  <si>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</si>
  <si>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</si>
  <si>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</si>
  <si>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</si>
  <si>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</si>
  <si>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</si>
  <si>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</si>
  <si>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</si>
  <si>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</si>
  <si>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</si>
  <si>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</si>
  <si>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</si>
  <si>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</si>
  <si>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</si>
  <si>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</si>
  <si>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</si>
  <si>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</si>
  <si>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</si>
  <si>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</si>
  <si>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</si>
  <si>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</si>
  <si>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</si>
  <si>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</si>
  <si>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</si>
  <si>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</si>
  <si>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</si>
  <si>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</si>
  <si>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</si>
  <si>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</si>
  <si>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</si>
  <si>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</si>
  <si>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</si>
  <si>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</si>
  <si>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</si>
  <si>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</si>
  <si>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</si>
  <si>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</si>
  <si>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</si>
  <si>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</si>
  <si>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</si>
  <si>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</si>
  <si>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</si>
  <si>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</si>
  <si>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</si>
  <si>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</si>
  <si>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</si>
  <si>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</si>
  <si>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</si>
  <si>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</si>
  <si>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</si>
  <si>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</si>
  <si>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</si>
  <si>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</si>
  <si>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</si>
  <si>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</si>
  <si>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</si>
  <si>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</si>
  <si>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</si>
  <si>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</si>
  <si>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</si>
  <si>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</si>
  <si>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</si>
  <si>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</si>
  <si>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</si>
  <si>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</si>
  <si>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</si>
  <si>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</si>
  <si>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</si>
  <si>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</si>
  <si>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</si>
  <si>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</si>
  <si>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</si>
  <si>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</si>
  <si>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</si>
  <si>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</si>
  <si>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</si>
  <si>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</si>
  <si>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</si>
  <si>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</si>
  <si>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</si>
  <si>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</si>
  <si>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</si>
  <si>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</si>
  <si>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</si>
  <si>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</si>
  <si>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</si>
  <si>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</si>
  <si>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</si>
  <si>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</si>
  <si>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</si>
  <si>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</si>
  <si>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</si>
  <si>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</si>
  <si>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</si>
  <si>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</si>
  <si>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</si>
  <si>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</si>
  <si>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</si>
  <si>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</si>
  <si>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</si>
  <si>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</si>
  <si>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</si>
  <si>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</si>
  <si>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</si>
  <si>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</si>
  <si>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</si>
  <si>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</si>
  <si>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</si>
  <si>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</si>
  <si>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</si>
  <si>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</si>
  <si>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</si>
  <si>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</si>
  <si>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</si>
  <si>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</si>
  <si>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</si>
  <si>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</si>
  <si>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</si>
  <si>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</si>
  <si>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</si>
  <si>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</si>
  <si>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</si>
  <si>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</si>
  <si>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</si>
  <si>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</si>
  <si>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</si>
  <si>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</si>
  <si>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</si>
  <si>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</si>
  <si>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</si>
  <si>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</si>
  <si>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</si>
  <si>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</si>
  <si>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</si>
  <si>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</si>
  <si>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</si>
  <si>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</si>
  <si>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</si>
  <si>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</si>
  <si>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</si>
  <si>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</si>
  <si>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</si>
  <si>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</si>
  <si>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</si>
  <si>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</si>
  <si>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</si>
  <si>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</si>
  <si>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</si>
  <si>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</si>
  <si>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</si>
  <si>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</si>
  <si>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</si>
  <si>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</si>
  <si>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</si>
  <si>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</si>
  <si>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</si>
  <si>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</si>
  <si>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</si>
  <si>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</si>
  <si>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</si>
  <si>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</si>
  <si>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</si>
  <si>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</si>
  <si>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</si>
  <si>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</si>
  <si>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</si>
  <si>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</si>
  <si>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</si>
  <si>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</si>
  <si>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</si>
  <si>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</si>
  <si>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</si>
  <si>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</si>
  <si>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</si>
  <si>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</si>
  <si>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</si>
  <si>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</si>
  <si>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</si>
  <si>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</si>
  <si>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</si>
  <si>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</si>
  <si>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</si>
  <si>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</si>
  <si>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</si>
  <si>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</si>
  <si>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</si>
  <si>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</si>
  <si>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</si>
  <si>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</si>
  <si>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</si>
  <si>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</si>
  <si>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</si>
  <si>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</si>
  <si>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</si>
  <si>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</si>
  <si>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</si>
  <si>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</si>
  <si>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</si>
  <si>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</si>
  <si>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</si>
  <si>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</si>
  <si>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</si>
  <si>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</si>
  <si>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</si>
  <si>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</si>
  <si>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</si>
  <si>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</si>
  <si>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</si>
  <si>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</si>
  <si>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</si>
  <si>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</si>
  <si>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</si>
  <si>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</si>
  <si>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</si>
  <si>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</si>
  <si>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</si>
  <si>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</si>
  <si>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</si>
  <si>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</si>
  <si>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</si>
  <si>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</si>
  <si>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</si>
  <si>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</si>
  <si>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</si>
  <si>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</si>
  <si>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</si>
  <si>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</si>
  <si>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</si>
  <si>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</si>
  <si>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</si>
  <si>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</si>
  <si>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</si>
  <si>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</si>
  <si>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</si>
  <si>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</si>
  <si>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</si>
  <si>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</si>
  <si>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</si>
  <si>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</si>
  <si>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</si>
  <si>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</si>
  <si>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</si>
  <si>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</si>
  <si>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</si>
  <si>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</si>
  <si>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</si>
  <si>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</si>
  <si>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</si>
  <si>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</si>
  <si>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</si>
  <si>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</si>
  <si>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</si>
  <si>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</si>
  <si>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</si>
  <si>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</si>
  <si>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</si>
  <si>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</si>
  <si>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</si>
  <si>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</si>
  <si>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</si>
  <si>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</si>
  <si>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</si>
  <si>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</si>
  <si>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</si>
  <si>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</si>
  <si>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</si>
  <si>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</si>
  <si>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</si>
  <si>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</si>
  <si>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</si>
  <si>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</si>
  <si>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</si>
  <si>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</si>
  <si>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</si>
  <si>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</si>
  <si>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</si>
  <si>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</si>
  <si>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</si>
  <si>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</si>
  <si>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</si>
  <si>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</si>
  <si>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</si>
  <si>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</si>
  <si>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</si>
  <si>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</si>
  <si>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</si>
  <si>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</si>
  <si>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</si>
  <si>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</si>
  <si>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</si>
  <si>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</si>
  <si>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</si>
  <si>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</si>
  <si>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</si>
  <si>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</si>
  <si>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</si>
  <si>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</si>
  <si>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</si>
  <si>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</si>
  <si>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</si>
  <si>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</si>
  <si>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</si>
  <si>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</si>
  <si>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</si>
  <si>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</si>
  <si>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</si>
  <si>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</si>
  <si>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</si>
  <si>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</si>
  <si>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</si>
  <si>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</si>
  <si>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</si>
  <si>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</si>
  <si>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</si>
  <si>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</si>
  <si>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</si>
  <si>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</si>
  <si>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</si>
  <si>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</si>
  <si>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</si>
  <si>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</si>
  <si>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</si>
  <si>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</si>
  <si>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</si>
  <si>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</si>
  <si>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</si>
  <si>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</si>
  <si>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</si>
  <si>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</si>
  <si>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</si>
  <si>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</si>
  <si>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</si>
  <si>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</si>
  <si>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</si>
  <si>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</si>
  <si>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</si>
  <si>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</si>
  <si>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</si>
  <si>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</si>
  <si>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</si>
  <si>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</si>
  <si>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</si>
  <si>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</si>
  <si>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</si>
  <si>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</si>
  <si>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</si>
  <si>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</si>
  <si>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</si>
  <si>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</si>
  <si>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</si>
  <si>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</si>
  <si>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</si>
  <si>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</si>
  <si>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</si>
  <si>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</si>
  <si>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</si>
  <si>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</si>
  <si>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</si>
  <si>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</si>
  <si>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</si>
  <si>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</si>
  <si>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</si>
  <si>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</si>
  <si>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</si>
  <si>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</si>
  <si>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</si>
  <si>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</si>
  <si>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</si>
  <si>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</si>
  <si>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</si>
  <si>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</si>
  <si>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</si>
  <si>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</si>
  <si>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</si>
  <si>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</si>
  <si>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</si>
  <si>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</si>
  <si>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</si>
  <si>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</si>
  <si>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</si>
  <si>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</si>
  <si>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</si>
  <si>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</si>
  <si>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</si>
  <si>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</si>
  <si>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</si>
  <si>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</si>
  <si>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</si>
  <si>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</si>
  <si>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</si>
  <si>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</si>
  <si>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</si>
  <si>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</si>
  <si>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</si>
  <si>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</si>
  <si>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</si>
  <si>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</si>
  <si>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</si>
  <si>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</si>
  <si>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</si>
  <si>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</si>
  <si>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</si>
  <si>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</si>
  <si>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</si>
  <si>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</si>
  <si>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</si>
  <si>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</si>
  <si>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</si>
  <si>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</si>
  <si>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</si>
  <si>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</si>
  <si>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</si>
  <si>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</si>
  <si>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</si>
  <si>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</si>
  <si>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</si>
  <si>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</si>
  <si>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</si>
  <si>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</si>
  <si>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</si>
  <si>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</si>
  <si>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</si>
  <si>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</si>
  <si>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</si>
  <si>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</si>
  <si>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</si>
  <si>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</si>
  <si>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</si>
  <si>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</si>
  <si>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</si>
  <si>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</si>
  <si>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</si>
  <si>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</si>
  <si>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</si>
  <si>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</si>
  <si>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</si>
  <si>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</si>
  <si>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</si>
  <si>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</si>
  <si>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</si>
  <si>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</si>
  <si>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</si>
  <si>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</si>
  <si>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</si>
  <si>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</si>
  <si>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</si>
  <si>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</si>
  <si>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</si>
  <si>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</si>
  <si>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</si>
  <si>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</si>
  <si>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</si>
  <si>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</si>
  <si>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</si>
  <si>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</si>
  <si>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</si>
  <si>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</si>
  <si>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</si>
  <si>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</si>
  <si>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</si>
  <si>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</si>
  <si>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</si>
  <si>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</si>
  <si>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</si>
  <si>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</si>
  <si>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</si>
  <si>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</si>
  <si>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</si>
  <si>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</si>
  <si>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</si>
  <si>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</si>
  <si>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</si>
  <si>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</si>
  <si>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</si>
  <si>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</si>
  <si>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</si>
  <si>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</si>
  <si>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</si>
  <si>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</si>
  <si>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</si>
  <si>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</si>
  <si>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</si>
  <si>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</si>
  <si>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</si>
  <si>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</si>
  <si>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</si>
  <si>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</si>
  <si>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</si>
  <si>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</si>
  <si>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</si>
  <si>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</si>
  <si>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</si>
  <si>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</si>
  <si>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</si>
  <si>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</si>
  <si>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</si>
  <si>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</si>
  <si>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</si>
  <si>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</si>
  <si>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</si>
  <si>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</si>
  <si>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</si>
  <si>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</si>
  <si>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</si>
  <si>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</si>
  <si>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</si>
  <si>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</si>
  <si>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</si>
  <si>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</si>
  <si>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</si>
  <si>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</si>
  <si>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</si>
  <si>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</si>
  <si>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</si>
  <si>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</si>
  <si>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</si>
  <si>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</si>
  <si>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</si>
  <si>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</si>
  <si>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</si>
  <si>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</si>
  <si>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</si>
  <si>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</si>
  <si>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</si>
  <si>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</si>
  <si>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</si>
  <si>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</si>
  <si>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</si>
  <si>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</si>
  <si>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</si>
  <si>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</si>
  <si>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</si>
  <si>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</si>
  <si>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</si>
  <si>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</si>
  <si>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</si>
  <si>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</si>
  <si>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</si>
  <si>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</si>
  <si>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</si>
  <si>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</si>
  <si>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</si>
  <si>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</si>
  <si>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</si>
  <si>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</si>
  <si>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</si>
  <si>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</si>
  <si>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</si>
  <si>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</si>
  <si>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</si>
  <si>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</si>
  <si>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</si>
  <si>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</si>
  <si>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</si>
  <si>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</si>
  <si>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</si>
  <si>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</si>
  <si>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</si>
  <si>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</si>
  <si>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</si>
  <si>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</si>
  <si>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</si>
  <si>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</si>
  <si>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</si>
  <si>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</si>
  <si>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</si>
  <si>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</si>
  <si>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</si>
  <si>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</si>
  <si>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</si>
  <si>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</si>
  <si>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</si>
  <si>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</si>
  <si>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</si>
  <si>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</si>
  <si>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</si>
  <si>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</si>
  <si>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</si>
  <si>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</si>
  <si>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</si>
  <si>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</si>
  <si>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</si>
  <si>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</si>
  <si>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</si>
  <si>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</si>
  <si>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</si>
  <si>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</si>
  <si>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</si>
  <si>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</si>
  <si>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</si>
  <si>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</si>
  <si>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</si>
  <si>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</si>
  <si>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</si>
  <si>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</si>
  <si>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</si>
  <si>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</si>
  <si>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</si>
  <si>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</si>
  <si>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</si>
  <si>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</si>
  <si>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</si>
  <si>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</si>
  <si>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</si>
  <si>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</si>
  <si>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</si>
  <si>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</si>
  <si>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</si>
  <si>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</si>
  <si>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</si>
  <si>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</si>
  <si>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</si>
  <si>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</si>
  <si>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</si>
  <si>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</si>
  <si>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</si>
  <si>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</si>
  <si>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</si>
  <si>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</si>
  <si>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</si>
  <si>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</si>
  <si>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</si>
  <si>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</si>
  <si>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</si>
  <si>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</si>
  <si>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</si>
  <si>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</si>
  <si>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</si>
  <si>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</si>
  <si>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</si>
  <si>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</si>
  <si>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</si>
  <si>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</si>
  <si>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</si>
  <si>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</si>
  <si>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</si>
  <si>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</si>
  <si>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</si>
  <si>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</si>
  <si>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</si>
  <si>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</si>
  <si>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</si>
  <si>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</si>
  <si>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</si>
  <si>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</si>
  <si>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</si>
  <si>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</si>
  <si>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</si>
  <si>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</si>
  <si>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</si>
  <si>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</si>
  <si>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</si>
  <si>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</si>
  <si>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</si>
  <si>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</si>
  <si>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</si>
  <si>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</si>
  <si>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</si>
  <si>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</si>
  <si>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</si>
  <si>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</si>
  <si>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</si>
  <si>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</si>
  <si>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</si>
  <si>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</si>
  <si>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</si>
  <si>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</si>
  <si>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</si>
  <si>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</si>
  <si>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</si>
  <si>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</si>
  <si>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</si>
  <si>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</si>
  <si>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</si>
  <si>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</si>
  <si>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</si>
  <si>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</si>
  <si>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</si>
  <si>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</si>
  <si>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</si>
  <si>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</si>
  <si>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</si>
  <si>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</si>
  <si>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</si>
  <si>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</si>
  <si>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</si>
  <si>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</si>
  <si>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</si>
  <si>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</si>
  <si>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</si>
  <si>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</si>
  <si>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</si>
  <si>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</si>
  <si>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</si>
  <si>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</si>
  <si>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</si>
  <si>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</si>
  <si>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</si>
  <si>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</si>
  <si>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</si>
  <si>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</si>
  <si>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</si>
  <si>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</si>
  <si>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</si>
  <si>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</si>
  <si>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</si>
  <si>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</si>
  <si>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</si>
  <si>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</si>
  <si>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</si>
  <si>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</si>
  <si>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</si>
  <si>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</si>
  <si>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</si>
  <si>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</si>
  <si>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</si>
  <si>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</si>
  <si>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</si>
  <si>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</si>
  <si>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</si>
  <si>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</si>
  <si>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</si>
  <si>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</si>
  <si>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</si>
  <si>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</si>
  <si>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</si>
  <si>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</si>
  <si>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</si>
  <si>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</si>
  <si>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</si>
  <si>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</si>
  <si>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</si>
  <si>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</si>
  <si>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</si>
  <si>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</si>
  <si>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</si>
  <si>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</si>
  <si>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</si>
  <si>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</si>
  <si>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</si>
  <si>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</si>
  <si>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</si>
  <si>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</si>
  <si>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</si>
  <si>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</si>
  <si>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</si>
  <si>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</si>
  <si>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</si>
  <si>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</si>
  <si>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</si>
  <si>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</si>
  <si>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</si>
  <si>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</si>
  <si>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</si>
  <si>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</si>
  <si>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</si>
  <si>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</si>
  <si>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</si>
  <si>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</si>
  <si>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</si>
  <si>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</si>
  <si>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</si>
  <si>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</si>
  <si>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</si>
  <si>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</si>
  <si>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</si>
  <si>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</si>
  <si>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</si>
  <si>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</si>
  <si>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</si>
  <si>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</si>
  <si>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</si>
  <si>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</si>
  <si>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</si>
  <si>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</si>
  <si>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</si>
  <si>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</si>
  <si>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</si>
  <si>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</si>
  <si>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</si>
  <si>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</si>
  <si>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</si>
  <si>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</si>
  <si>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</si>
  <si>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</si>
  <si>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</si>
  <si>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</si>
  <si>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</si>
  <si>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</si>
  <si>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</si>
  <si>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</si>
  <si>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</si>
  <si>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</si>
  <si>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</si>
  <si>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</si>
  <si>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</si>
  <si>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</si>
  <si>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</si>
  <si>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</si>
  <si>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</si>
  <si>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</si>
  <si>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</si>
  <si>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</si>
  <si>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</si>
  <si>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</si>
  <si>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</si>
  <si>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</si>
  <si>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</si>
  <si>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</si>
  <si>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</si>
  <si>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</si>
  <si>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</si>
  <si>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</si>
  <si>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</si>
  <si>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</si>
  <si>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</si>
  <si>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</si>
  <si>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</si>
  <si>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</si>
  <si>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</si>
  <si>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</si>
  <si>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</si>
  <si>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</si>
  <si>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</si>
  <si>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</si>
  <si>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</si>
  <si>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</si>
  <si>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</si>
  <si>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</si>
  <si>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</si>
  <si>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</si>
  <si>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</si>
  <si>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</si>
  <si>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</si>
  <si>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</si>
  <si>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</si>
  <si>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</si>
  <si>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</si>
  <si>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</si>
  <si>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</si>
  <si>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</si>
  <si>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</si>
  <si>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</si>
  <si>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</si>
  <si>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</si>
  <si>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</si>
  <si>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</si>
  <si>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</si>
  <si>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</si>
  <si>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</si>
  <si>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</si>
  <si>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</si>
  <si>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</si>
  <si>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</si>
  <si>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</si>
  <si>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</si>
  <si>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</si>
  <si>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</si>
  <si>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</si>
  <si>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</si>
  <si>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</si>
  <si>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</si>
  <si>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</si>
  <si>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</si>
  <si>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</si>
  <si>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</si>
  <si>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</si>
  <si>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</si>
  <si>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</si>
  <si>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</si>
  <si>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</si>
  <si>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</si>
  <si>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</si>
  <si>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</si>
  <si>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</si>
  <si>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</si>
  <si>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</si>
  <si>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</si>
  <si>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</si>
  <si>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</si>
  <si>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</si>
  <si>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</si>
  <si>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</si>
  <si>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</si>
  <si>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</si>
  <si>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</si>
  <si>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</si>
  <si>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</si>
  <si>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</si>
  <si>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</si>
  <si>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</si>
  <si>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</si>
  <si>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</si>
  <si>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</si>
  <si>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</si>
  <si>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</si>
  <si>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</si>
  <si>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</si>
  <si>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</si>
  <si>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</si>
  <si>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</si>
  <si>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</si>
  <si>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</si>
  <si>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</si>
  <si>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</si>
  <si>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</si>
  <si>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</si>
  <si>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</si>
  <si>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</si>
  <si>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</si>
  <si>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</si>
  <si>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</si>
  <si>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</si>
  <si>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</si>
  <si>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</si>
  <si>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</si>
  <si>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</si>
  <si>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</si>
  <si>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</si>
  <si>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</si>
  <si>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</si>
  <si>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</si>
  <si>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</si>
  <si>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</si>
  <si>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</si>
  <si>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</si>
  <si>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</si>
  <si>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</si>
  <si>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</si>
  <si>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</si>
  <si>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</si>
  <si>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</si>
  <si>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</si>
  <si>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</si>
  <si>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</si>
  <si>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</si>
  <si>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</si>
  <si>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</si>
  <si>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</si>
  <si>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</si>
  <si>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</si>
  <si>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</si>
  <si>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</si>
  <si>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</si>
  <si>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</si>
  <si>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</si>
  <si>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</si>
  <si>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</si>
  <si>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</si>
  <si>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</si>
  <si>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</si>
  <si>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</si>
  <si>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</si>
  <si>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</si>
  <si>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</si>
  <si>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</si>
  <si>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</si>
  <si>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</si>
  <si>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</si>
  <si>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</si>
  <si>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</si>
  <si>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</si>
  <si>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</si>
  <si>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</si>
  <si>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</si>
  <si>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</si>
  <si>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</si>
  <si>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</si>
  <si>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</si>
  <si>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</si>
  <si>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</si>
  <si>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</si>
  <si>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</si>
  <si>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</si>
  <si>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</si>
  <si>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</si>
  <si>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</si>
  <si>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</si>
  <si>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</si>
  <si>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</si>
  <si>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</si>
  <si>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</si>
  <si>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</si>
  <si>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</si>
  <si>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</si>
  <si>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</si>
  <si>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</si>
  <si>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</si>
  <si>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</si>
  <si>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</si>
  <si>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</si>
  <si>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</si>
  <si>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</si>
  <si>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</si>
  <si>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</si>
  <si>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</si>
  <si>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</si>
  <si>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</si>
  <si>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</si>
  <si>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</si>
  <si>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</si>
  <si>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</si>
  <si>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</si>
  <si>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</si>
  <si>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</si>
  <si>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</si>
  <si>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</si>
  <si>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</si>
  <si>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</si>
  <si>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</si>
  <si>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</si>
  <si>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</si>
  <si>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</si>
  <si>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</si>
  <si>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</si>
  <si>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</si>
  <si>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</si>
  <si>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</si>
  <si>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</si>
  <si>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</si>
  <si>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</si>
  <si>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</si>
  <si>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</si>
  <si>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</si>
  <si>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</si>
  <si>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</si>
  <si>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</si>
  <si>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</si>
  <si>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</si>
  <si>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</si>
  <si>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</si>
  <si>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</si>
  <si>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</si>
  <si>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</si>
  <si>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</si>
  <si>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</si>
  <si>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</si>
  <si>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</si>
  <si>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</si>
  <si>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</si>
  <si>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</si>
  <si>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</si>
  <si>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</si>
  <si>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</si>
  <si>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</si>
  <si>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</si>
  <si>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</si>
  <si>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</si>
  <si>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</si>
  <si>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</si>
  <si>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</si>
  <si>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</si>
  <si>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</si>
  <si>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</si>
  <si>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</si>
  <si>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</si>
  <si>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</si>
  <si>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</si>
  <si>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</si>
  <si>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</si>
  <si>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</si>
  <si>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</si>
  <si>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</si>
  <si>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</si>
  <si>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</si>
  <si>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</si>
  <si>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</si>
  <si>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</si>
  <si>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</si>
  <si>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</si>
  <si>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</si>
  <si>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</si>
  <si>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</si>
  <si>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</si>
  <si>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</si>
  <si>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</si>
  <si>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</si>
  <si>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</si>
  <si>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</si>
  <si>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</si>
  <si>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</si>
  <si>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</si>
  <si>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</si>
  <si>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</si>
  <si>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</si>
  <si>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</si>
  <si>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</si>
  <si>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</si>
  <si>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</si>
  <si>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</si>
  <si>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</si>
  <si>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</si>
  <si>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</si>
  <si>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</si>
  <si>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</si>
  <si>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</si>
  <si>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</si>
  <si>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</si>
  <si>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</si>
  <si>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</si>
  <si>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</si>
  <si>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</si>
  <si>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</si>
  <si>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</si>
  <si>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</si>
  <si>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</si>
  <si>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</si>
  <si>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</si>
  <si>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</si>
  <si>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</si>
  <si>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</si>
  <si>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</si>
  <si>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</si>
  <si>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</si>
  <si>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</si>
  <si>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</si>
  <si>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</si>
  <si>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</si>
  <si>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</si>
  <si>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</si>
  <si>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</si>
  <si>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</si>
  <si>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</si>
  <si>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</si>
  <si>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</si>
  <si>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</si>
  <si>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</si>
  <si>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</si>
  <si>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</si>
  <si>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</si>
  <si>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</si>
  <si>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</si>
  <si>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</si>
  <si>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</si>
  <si>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</si>
  <si>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</si>
  <si>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</si>
  <si>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</si>
  <si>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</si>
  <si>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</si>
  <si>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</si>
  <si>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</si>
  <si>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</si>
  <si>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</si>
  <si>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</si>
  <si>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</si>
  <si>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</si>
  <si>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</si>
  <si>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</si>
  <si>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</si>
  <si>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</si>
  <si>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</si>
  <si>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</si>
  <si>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</si>
  <si>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</si>
  <si>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</si>
  <si>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</si>
  <si>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</si>
  <si>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</si>
  <si>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</si>
  <si>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</si>
  <si>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</si>
  <si>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</si>
  <si>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</si>
  <si>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</si>
  <si>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</si>
  <si>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</si>
  <si>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</si>
  <si>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</si>
  <si>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</si>
  <si>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</si>
  <si>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</si>
  <si>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</si>
  <si>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</si>
  <si>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</si>
  <si>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</si>
  <si>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</si>
  <si>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</si>
  <si>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</si>
  <si>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</si>
  <si>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</si>
  <si>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</si>
  <si>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</si>
  <si>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</si>
  <si>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</si>
  <si>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</si>
  <si>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</si>
  <si>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</si>
  <si>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</si>
  <si>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</si>
  <si>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</si>
  <si>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</si>
  <si>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</si>
  <si>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</si>
  <si>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</si>
  <si>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</si>
  <si>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</si>
  <si>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</si>
  <si>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</si>
  <si>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</si>
  <si>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</si>
  <si>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</si>
  <si>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</si>
  <si>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</si>
  <si>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</si>
  <si>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</si>
  <si>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</si>
  <si>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</si>
  <si>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</si>
  <si>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</si>
  <si>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</si>
  <si>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</si>
  <si>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</si>
  <si>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</si>
  <si>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</si>
  <si>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</si>
  <si>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</si>
  <si>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</si>
  <si>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</si>
  <si>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</si>
  <si>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</si>
  <si>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</si>
  <si>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</si>
  <si>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</si>
  <si>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</si>
  <si>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</si>
  <si>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</si>
  <si>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</si>
  <si>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</si>
  <si>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</si>
  <si>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</si>
  <si>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</si>
  <si>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</si>
  <si>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</si>
  <si>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</si>
  <si>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</si>
  <si>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</si>
  <si>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</si>
  <si>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</si>
  <si>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</si>
  <si>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</si>
  <si>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</si>
  <si>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</si>
  <si>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</si>
  <si>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</si>
  <si>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</si>
  <si>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</si>
  <si>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</si>
  <si>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</si>
  <si>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</si>
  <si>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</si>
  <si>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</si>
  <si>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</si>
  <si>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</si>
  <si>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</si>
  <si>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</si>
  <si>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</si>
  <si>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</si>
  <si>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</si>
  <si>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</si>
  <si>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</si>
  <si>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</si>
  <si>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</si>
  <si>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</si>
  <si>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</si>
  <si>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</si>
  <si>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</si>
  <si>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</si>
  <si>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</si>
  <si>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</si>
  <si>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</si>
  <si>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</si>
  <si>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</si>
  <si>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</si>
  <si>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</si>
  <si>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</si>
  <si>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</si>
  <si>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</si>
  <si>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</si>
  <si>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</si>
  <si>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</si>
  <si>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</si>
  <si>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</si>
  <si>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</si>
  <si>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</si>
  <si>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</si>
  <si>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</si>
  <si>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</si>
  <si>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</si>
  <si>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</si>
  <si>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</si>
  <si>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</si>
  <si>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</si>
  <si>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</si>
  <si>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</si>
  <si>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</si>
  <si>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</si>
  <si>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</si>
  <si>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</si>
  <si>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</si>
  <si>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</si>
  <si>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</si>
  <si>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</si>
  <si>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</si>
  <si>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</si>
  <si>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</si>
  <si>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</si>
  <si>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</si>
  <si>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</si>
  <si>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</si>
  <si>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</si>
  <si>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</si>
  <si>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</si>
  <si>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</si>
  <si>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</si>
  <si>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</si>
  <si>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</si>
  <si>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</si>
  <si>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</si>
  <si>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</si>
  <si>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</si>
  <si>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</si>
  <si>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</si>
  <si>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</si>
  <si>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</si>
  <si>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</si>
  <si>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</si>
  <si>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</si>
  <si>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</si>
  <si>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</si>
  <si>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</si>
  <si>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</si>
  <si>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</si>
  <si>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</si>
  <si>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</si>
  <si>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</si>
  <si>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</si>
  <si>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</si>
  <si>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</si>
  <si>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</si>
  <si>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</si>
  <si>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</si>
  <si>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</si>
  <si>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</si>
  <si>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</si>
  <si>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</si>
  <si>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</si>
  <si>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</si>
  <si>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</si>
  <si>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</si>
  <si>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</si>
  <si>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</si>
  <si>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</si>
  <si>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</si>
  <si>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</si>
  <si>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</si>
  <si>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</si>
  <si>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</si>
  <si>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</si>
  <si>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</si>
  <si>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</si>
  <si>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</si>
  <si>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</si>
  <si>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</si>
  <si>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</si>
  <si>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</si>
  <si>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</si>
  <si>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</si>
  <si>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</si>
  <si>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</si>
  <si>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</si>
  <si>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</si>
  <si>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</si>
  <si>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</si>
  <si>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</si>
  <si>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</si>
  <si>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</si>
  <si>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</si>
  <si>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</si>
  <si>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</si>
  <si>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</si>
  <si>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</si>
  <si>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</si>
  <si>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</si>
  <si>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</si>
  <si>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</si>
  <si>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</si>
  <si>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</si>
  <si>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</si>
  <si>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</si>
  <si>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</si>
  <si>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</si>
  <si>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</si>
  <si>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</si>
  <si>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</si>
  <si>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</si>
  <si>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</si>
  <si>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</si>
  <si>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</si>
  <si>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</si>
  <si>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</si>
  <si>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</si>
  <si>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</si>
  <si>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</si>
  <si>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</si>
  <si>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</si>
  <si>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</si>
  <si>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</si>
  <si>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</si>
  <si>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</si>
  <si>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</si>
  <si>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</si>
  <si>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</si>
  <si>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</si>
  <si>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</si>
  <si>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</si>
  <si>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</si>
  <si>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</si>
  <si>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</si>
  <si>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</si>
  <si>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</si>
  <si>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</si>
  <si>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</si>
  <si>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</si>
  <si>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</si>
  <si>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</si>
  <si>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</si>
  <si>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</si>
  <si>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</si>
  <si>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</si>
  <si>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</si>
  <si>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</si>
  <si>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</si>
  <si>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</si>
  <si>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</si>
  <si>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</si>
  <si>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</si>
  <si>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</si>
  <si>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</si>
  <si>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</si>
  <si>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</si>
  <si>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</si>
  <si>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</si>
  <si>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</si>
  <si>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</si>
  <si>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</si>
  <si>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</si>
  <si>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</si>
  <si>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</si>
  <si>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</si>
  <si>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</si>
  <si>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</si>
  <si>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</si>
  <si>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</si>
  <si>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</si>
  <si>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</si>
  <si>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</si>
  <si>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</si>
  <si>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</si>
  <si>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</si>
  <si>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</si>
  <si>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</si>
  <si>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</si>
  <si>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</si>
  <si>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</si>
  <si>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</si>
  <si>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</si>
  <si>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</si>
  <si>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</si>
  <si>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</si>
  <si>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</si>
  <si>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</si>
  <si>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</si>
  <si>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</si>
  <si>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</si>
  <si>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</si>
  <si>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</si>
  <si>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</si>
  <si>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</si>
  <si>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</si>
  <si>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</si>
  <si>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</si>
  <si>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</si>
  <si>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</si>
  <si>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</si>
  <si>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</si>
  <si>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</si>
  <si>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</si>
  <si>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</si>
  <si>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</si>
  <si>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</si>
  <si>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</si>
  <si>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</si>
  <si>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</si>
  <si>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</si>
  <si>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</si>
  <si>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</si>
  <si>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</si>
  <si>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</si>
  <si>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</si>
  <si>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</si>
  <si>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</si>
  <si>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</si>
  <si>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</si>
  <si>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</si>
  <si>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</si>
  <si>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</si>
  <si>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</si>
  <si>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</si>
  <si>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</si>
  <si>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</si>
  <si>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</si>
  <si>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</si>
  <si>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</si>
  <si>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</si>
  <si>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</si>
  <si>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</si>
  <si>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</si>
  <si>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</si>
  <si>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</si>
  <si>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</si>
  <si>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</si>
  <si>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</si>
  <si>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</si>
  <si>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</si>
  <si>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</si>
  <si>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</si>
  <si>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</si>
  <si>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</si>
  <si>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</si>
  <si>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</si>
  <si>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</si>
  <si>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</si>
  <si>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</si>
  <si>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</si>
  <si>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</si>
  <si>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</si>
  <si>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</si>
  <si>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</si>
  <si>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</si>
  <si>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</si>
  <si>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</si>
  <si>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</si>
  <si>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</si>
  <si>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</si>
  <si>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</si>
  <si>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</si>
  <si>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</si>
  <si>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</si>
  <si>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</si>
  <si>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</si>
  <si>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</si>
  <si>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</si>
  <si>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</si>
  <si>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</si>
  <si>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</si>
  <si>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</si>
  <si>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</si>
  <si>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</si>
  <si>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</si>
  <si>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</si>
  <si>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</si>
  <si>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</si>
  <si>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</si>
  <si>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</si>
  <si>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</si>
  <si>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</si>
  <si>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</si>
  <si>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</si>
  <si>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</si>
  <si>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</si>
  <si>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</si>
  <si>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</si>
  <si>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</si>
  <si>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</si>
  <si>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</si>
  <si>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</si>
  <si>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</si>
  <si>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</si>
  <si>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</si>
  <si>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</si>
  <si>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</si>
  <si>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</si>
  <si>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</si>
  <si>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</si>
  <si>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</si>
  <si>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</si>
  <si>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</si>
  <si>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</si>
  <si>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</si>
  <si>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</si>
  <si>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</si>
  <si>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</si>
  <si>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</si>
  <si>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</si>
  <si>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</si>
  <si>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</si>
  <si>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</si>
  <si>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</si>
  <si>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</si>
  <si>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</si>
  <si>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</si>
  <si>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</si>
  <si>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</si>
  <si>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</si>
  <si>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</si>
  <si>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</si>
  <si>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</si>
  <si>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</si>
  <si>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</si>
  <si>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</si>
  <si>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</si>
  <si>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</si>
  <si>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</si>
  <si>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</si>
  <si>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</si>
  <si>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</si>
  <si>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</si>
  <si>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</si>
  <si>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</si>
  <si>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</si>
  <si>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</si>
  <si>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</si>
  <si>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</si>
  <si>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</si>
  <si>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</si>
  <si>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</si>
  <si>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</si>
  <si>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</si>
  <si>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</si>
  <si>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</si>
  <si>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</si>
  <si>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</si>
  <si>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</si>
  <si>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</si>
  <si>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</si>
  <si>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</si>
  <si>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</si>
  <si>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</si>
  <si>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</si>
  <si>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</si>
  <si>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</si>
  <si>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</si>
  <si>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</si>
  <si>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</si>
  <si>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</si>
  <si>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</si>
  <si>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</si>
  <si>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</si>
  <si>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</si>
  <si>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</si>
  <si>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</si>
  <si>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</si>
  <si>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</si>
  <si>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</si>
  <si>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</si>
  <si>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</si>
  <si>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</si>
  <si>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</si>
  <si>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</si>
  <si>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</si>
  <si>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</si>
  <si>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</si>
  <si>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</si>
  <si>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</si>
  <si>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</si>
  <si>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</si>
  <si>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</si>
  <si>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</si>
  <si>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</si>
  <si>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</si>
  <si>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</si>
  <si>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</si>
  <si>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</si>
  <si>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</si>
  <si>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</si>
  <si>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</si>
  <si>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</si>
  <si>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</si>
  <si>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</si>
  <si>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</si>
  <si>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</si>
  <si>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</si>
  <si>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</si>
  <si>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</si>
  <si>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</si>
  <si>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</si>
  <si>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</si>
  <si>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</si>
  <si>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</si>
  <si>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</si>
  <si>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</si>
  <si>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</si>
  <si>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</si>
  <si>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</si>
  <si>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</si>
  <si>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</si>
  <si>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</si>
  <si>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</si>
  <si>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</si>
  <si>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</si>
  <si>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</si>
  <si>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</si>
  <si>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</si>
  <si>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</si>
  <si>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</si>
  <si>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</si>
  <si>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</si>
  <si>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</si>
  <si>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</si>
  <si>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</si>
  <si>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</si>
  <si>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</si>
  <si>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</si>
  <si>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</si>
  <si>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</si>
  <si>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</si>
  <si>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</si>
  <si>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</si>
  <si>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</si>
  <si>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</si>
  <si>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</si>
  <si>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</si>
  <si>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</si>
  <si>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</si>
  <si>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</si>
  <si>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</si>
  <si>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</si>
  <si>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</si>
  <si>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</si>
  <si>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</si>
  <si>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</si>
  <si>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</si>
  <si>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</si>
  <si>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</si>
  <si>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</si>
  <si>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</si>
  <si>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</si>
  <si>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</si>
  <si>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</si>
  <si>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</si>
  <si>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</si>
  <si>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</si>
  <si>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</si>
  <si>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</si>
  <si>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</si>
  <si>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</si>
  <si>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</si>
  <si>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</si>
  <si>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</si>
  <si>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</si>
  <si>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</si>
  <si>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</si>
  <si>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</si>
  <si>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</si>
  <si>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</si>
  <si>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</si>
  <si>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</si>
  <si>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</si>
  <si>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</si>
  <si>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</si>
  <si>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</si>
  <si>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</si>
  <si>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</si>
  <si>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</si>
  <si>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</si>
  <si>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</si>
  <si>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</si>
  <si>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</si>
  <si>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</si>
  <si>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</si>
  <si>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</si>
  <si>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</si>
  <si>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</si>
  <si>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</si>
  <si>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</si>
  <si>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</si>
  <si>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</si>
  <si>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</si>
  <si>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</si>
  <si>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</si>
  <si>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</si>
  <si>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</si>
  <si>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</si>
  <si>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</si>
  <si>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</si>
  <si>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</si>
  <si>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</si>
  <si>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</si>
  <si>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</si>
  <si>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</si>
  <si>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</si>
  <si>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</si>
  <si>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</si>
  <si>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</si>
  <si>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</si>
  <si>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</si>
  <si>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</si>
  <si>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</si>
  <si>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</si>
  <si>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</si>
  <si>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</si>
  <si>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</si>
  <si>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</si>
  <si>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</si>
  <si>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</si>
  <si>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</si>
  <si>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</si>
  <si>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</si>
  <si>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</si>
  <si>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</si>
  <si>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</si>
  <si>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</si>
  <si>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</si>
  <si>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</si>
  <si>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</si>
  <si>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</si>
  <si>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</si>
  <si>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</si>
  <si>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</si>
  <si>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</si>
  <si>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</si>
  <si>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</si>
  <si>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</si>
  <si>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</si>
  <si>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</si>
  <si>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</si>
  <si>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</si>
  <si>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</si>
  <si>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</si>
  <si>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</si>
  <si>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</si>
  <si>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</si>
  <si>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</si>
  <si>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</si>
  <si>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</si>
  <si>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</si>
  <si>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</si>
  <si>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</si>
  <si>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</si>
  <si>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</si>
  <si>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</si>
  <si>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</si>
  <si>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</si>
  <si>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</si>
  <si>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</si>
  <si>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</si>
  <si>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</si>
  <si>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</si>
  <si>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</si>
  <si>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</si>
  <si>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</si>
  <si>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</si>
  <si>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</si>
  <si>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</si>
  <si>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</si>
  <si>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</si>
  <si>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</si>
  <si>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</si>
  <si>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</si>
  <si>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</si>
  <si>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</si>
  <si>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</si>
  <si>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</si>
  <si>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</si>
  <si>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</si>
  <si>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</si>
  <si>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</si>
  <si>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</si>
  <si>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</si>
  <si>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</si>
  <si>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</si>
  <si>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</si>
  <si>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</si>
  <si>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</si>
  <si>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</si>
  <si>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</si>
  <si>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</si>
  <si>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</si>
  <si>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</si>
  <si>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</si>
  <si>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</si>
  <si>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</si>
  <si>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</si>
  <si>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</si>
  <si>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</si>
  <si>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</si>
  <si>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</si>
  <si>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</si>
  <si>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</si>
  <si>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</si>
  <si>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</si>
  <si>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</si>
  <si>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</si>
  <si>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</si>
  <si>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</si>
  <si>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</si>
  <si>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</si>
  <si>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</si>
  <si>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</si>
  <si>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</si>
  <si>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</si>
  <si>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</si>
  <si>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</si>
  <si>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</si>
  <si>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</si>
  <si>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</si>
  <si>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</si>
  <si>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</si>
  <si>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</si>
  <si>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</si>
  <si>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</si>
  <si>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</si>
  <si>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</si>
  <si>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</si>
  <si>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</si>
  <si>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</si>
  <si>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</si>
  <si>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</si>
  <si>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</si>
  <si>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</si>
  <si>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</si>
  <si>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</si>
  <si>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</si>
  <si>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</si>
  <si>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</si>
  <si>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</si>
  <si>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</si>
  <si>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</si>
  <si>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</si>
  <si>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</si>
  <si>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</si>
  <si>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</si>
  <si>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</si>
  <si>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</si>
  <si>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</si>
  <si>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</si>
  <si>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</si>
  <si>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</si>
  <si>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</si>
  <si>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</si>
  <si>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</si>
  <si>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</si>
  <si>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</si>
  <si>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</si>
  <si>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</si>
  <si>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</si>
  <si>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</si>
  <si>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</si>
  <si>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</si>
  <si>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</si>
  <si>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</si>
  <si>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</si>
  <si>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</si>
  <si>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</si>
  <si>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</si>
  <si>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</si>
  <si>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</si>
  <si>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</si>
  <si>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</si>
  <si>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</si>
  <si>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</si>
  <si>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</si>
  <si>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</si>
  <si>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</si>
  <si>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</si>
  <si>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</si>
  <si>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</si>
  <si>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</si>
  <si>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</si>
  <si>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</si>
  <si>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</si>
  <si>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</si>
  <si>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</si>
  <si>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</si>
  <si>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</si>
  <si>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</si>
  <si>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</si>
  <si>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</si>
  <si>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</si>
  <si>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</si>
  <si>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</si>
  <si>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</si>
  <si>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</si>
  <si>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</si>
  <si>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</si>
  <si>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</si>
  <si>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</si>
  <si>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</si>
  <si>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</si>
  <si>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</si>
  <si>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</si>
  <si>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</si>
  <si>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</si>
  <si>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</si>
  <si>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</si>
  <si>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</si>
  <si>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</si>
  <si>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</si>
  <si>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</si>
  <si>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</si>
  <si>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</si>
  <si>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</si>
  <si>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</si>
  <si>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</si>
  <si>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</si>
  <si>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</si>
  <si>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</si>
  <si>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</si>
  <si>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</si>
  <si>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</si>
  <si>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</si>
  <si>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</si>
  <si>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</si>
  <si>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</si>
  <si>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</si>
  <si>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</si>
  <si>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</si>
  <si>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</si>
  <si>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</si>
  <si>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</si>
  <si>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</si>
  <si>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</si>
  <si>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</si>
  <si>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</si>
  <si>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</si>
  <si>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</si>
  <si>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</si>
  <si>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</si>
  <si>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</si>
  <si>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</si>
  <si>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</si>
  <si>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</si>
  <si>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</si>
  <si>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</si>
  <si>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</si>
  <si>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</si>
  <si>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</si>
  <si>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</si>
  <si>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</si>
  <si>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</si>
  <si>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</si>
  <si>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</si>
  <si>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</si>
  <si>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</si>
  <si>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</si>
  <si>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</si>
  <si>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</si>
  <si>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</si>
  <si>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</si>
  <si>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</si>
  <si>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</si>
  <si>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</si>
  <si>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</si>
  <si>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</si>
  <si>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</si>
  <si>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</si>
  <si>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</si>
  <si>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</si>
  <si>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</si>
  <si>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</si>
  <si>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</si>
  <si>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</si>
  <si>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</si>
  <si>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</si>
  <si>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</si>
  <si>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</si>
  <si>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</si>
  <si>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</si>
  <si>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</si>
  <si>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</si>
  <si>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</si>
  <si>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</si>
  <si>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</si>
  <si>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</si>
  <si>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</si>
  <si>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</si>
  <si>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</si>
  <si>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</si>
  <si>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</si>
  <si>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</si>
  <si>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</si>
  <si>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</si>
  <si>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</si>
  <si>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</si>
  <si>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</si>
  <si>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</si>
  <si>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</si>
  <si>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</si>
  <si>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</si>
  <si>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</si>
  <si>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</si>
  <si>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</si>
  <si>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</si>
  <si>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</si>
  <si>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</si>
  <si>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</si>
  <si>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</si>
  <si>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</si>
  <si>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</si>
  <si>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</si>
  <si>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</si>
  <si>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</si>
  <si>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</si>
  <si>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</si>
  <si>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</si>
  <si>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</si>
  <si>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</si>
  <si>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</si>
  <si>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</si>
  <si>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</si>
  <si>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</si>
  <si>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</si>
  <si>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</si>
  <si>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</si>
  <si>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</si>
  <si>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</si>
  <si>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</si>
  <si>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</si>
  <si>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</si>
  <si>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</si>
  <si>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</si>
  <si>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</si>
  <si>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</si>
  <si>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</si>
  <si>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</si>
  <si>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</si>
  <si>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</si>
  <si>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</si>
  <si>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</si>
  <si>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</si>
  <si>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</si>
  <si>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</si>
  <si>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</si>
  <si>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</si>
  <si>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</si>
  <si>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</si>
  <si>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</si>
  <si>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</si>
  <si>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</si>
  <si>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</si>
  <si>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</si>
  <si>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</si>
  <si>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</si>
  <si>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</si>
  <si>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</si>
  <si>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</si>
  <si>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</si>
  <si>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</si>
  <si>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</si>
  <si>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</si>
  <si>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</si>
  <si>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</si>
  <si>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</si>
  <si>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</si>
  <si>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</si>
  <si>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</si>
  <si>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</si>
  <si>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</si>
  <si>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</si>
  <si>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</si>
  <si>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</si>
  <si>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</si>
  <si>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</si>
  <si>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</si>
  <si>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</si>
  <si>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</si>
  <si>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</si>
  <si>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</si>
  <si>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</si>
  <si>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</si>
  <si>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</si>
  <si>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</si>
  <si>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</si>
  <si>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</si>
  <si>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</si>
  <si>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</si>
  <si>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</si>
  <si>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</si>
  <si>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</si>
  <si>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</si>
  <si>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</si>
  <si>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</si>
  <si>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</si>
  <si>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</si>
  <si>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</si>
  <si>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</si>
  <si>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</si>
  <si>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</si>
  <si>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</si>
  <si>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</si>
  <si>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</si>
  <si>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</si>
  <si>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</si>
  <si>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</si>
  <si>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</si>
  <si>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</si>
  <si>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</si>
  <si>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</si>
  <si>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</si>
  <si>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</si>
  <si>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</si>
  <si>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</si>
  <si>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</si>
  <si>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</si>
  <si>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</si>
  <si>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</si>
  <si>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</si>
  <si>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</si>
  <si>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</si>
  <si>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</si>
  <si>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</si>
  <si>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</si>
  <si>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</si>
  <si>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</si>
  <si>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</si>
  <si>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</si>
  <si>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</si>
  <si>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</si>
  <si>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</si>
  <si>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</si>
  <si>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</si>
  <si>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</si>
  <si>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</si>
  <si>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</si>
  <si>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</si>
  <si>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</si>
  <si>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</si>
  <si>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</si>
  <si>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</si>
  <si>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</si>
  <si>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</si>
  <si>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</si>
  <si>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</si>
  <si>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</si>
  <si>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</si>
  <si>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</si>
  <si>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</si>
  <si>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</si>
  <si>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</si>
  <si>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</si>
  <si>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</si>
  <si>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</si>
  <si>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</si>
  <si>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</si>
  <si>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</si>
  <si>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</si>
  <si>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</si>
  <si>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</si>
  <si>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</si>
  <si>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</si>
  <si>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</si>
  <si>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</si>
  <si>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</si>
  <si>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</si>
  <si>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</si>
  <si>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</si>
  <si>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</si>
  <si>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</si>
  <si>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</si>
  <si>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</si>
  <si>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</si>
  <si>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</si>
  <si>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</si>
  <si>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</si>
  <si>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</si>
  <si>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</si>
  <si>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</si>
  <si>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</si>
  <si>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</si>
  <si>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</si>
  <si>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</si>
  <si>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</si>
  <si>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</si>
  <si>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</si>
  <si>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</si>
  <si>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</si>
  <si>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</si>
  <si>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</si>
  <si>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</si>
  <si>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</si>
  <si>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</si>
  <si>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</si>
  <si>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</si>
  <si>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</si>
  <si>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</si>
  <si>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</si>
  <si>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</si>
  <si>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</si>
  <si>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</si>
  <si>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</si>
  <si>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</si>
  <si>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</si>
  <si>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</si>
  <si>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</si>
  <si>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</si>
  <si>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</si>
  <si>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</si>
  <si>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</si>
  <si>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</si>
  <si>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</si>
  <si>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</si>
  <si>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</si>
  <si>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</si>
  <si>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</si>
  <si>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</si>
  <si>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</si>
  <si>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</si>
  <si>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</si>
  <si>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</si>
  <si>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</si>
  <si>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</si>
  <si>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</si>
  <si>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</si>
  <si>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</si>
  <si>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</si>
  <si>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</si>
  <si>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</si>
  <si>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</si>
  <si>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</si>
  <si>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</si>
  <si>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</si>
  <si>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</si>
  <si>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</si>
  <si>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</si>
  <si>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</si>
  <si>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</si>
  <si>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</si>
  <si>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</si>
  <si>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</si>
  <si>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</si>
  <si>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</si>
  <si>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</si>
  <si>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</si>
  <si>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</si>
  <si>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</si>
  <si>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</si>
  <si>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</si>
  <si>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</si>
  <si>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</si>
  <si>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</si>
  <si>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</si>
  <si>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</si>
  <si>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</si>
  <si>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</si>
  <si>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</si>
  <si>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</si>
  <si>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</si>
  <si>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</si>
  <si>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</si>
  <si>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</si>
  <si>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</si>
  <si>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</si>
  <si>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</si>
  <si>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</si>
  <si>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</si>
  <si>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</si>
  <si>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</si>
  <si>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</si>
  <si>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</si>
  <si>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</si>
  <si>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</si>
  <si>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</si>
  <si>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</si>
  <si>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</si>
  <si>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</si>
  <si>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</si>
  <si>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</si>
  <si>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</si>
  <si>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</si>
  <si>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</si>
  <si>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</si>
  <si>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</si>
  <si>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</si>
  <si>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</si>
  <si>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</si>
  <si>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</si>
  <si>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</si>
  <si>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</si>
  <si>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</si>
  <si>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</si>
  <si>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</si>
  <si>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</si>
  <si>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</si>
  <si>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</si>
  <si>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</si>
  <si>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</si>
  <si>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</si>
  <si>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</si>
  <si>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</si>
  <si>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</si>
  <si>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</si>
  <si>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</si>
  <si>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</si>
  <si>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</si>
  <si>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</si>
  <si>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</si>
  <si>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</si>
  <si>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</si>
  <si>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</si>
  <si>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</si>
  <si>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</si>
  <si>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</si>
  <si>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</si>
  <si>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</si>
  <si>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</si>
  <si>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</si>
  <si>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</si>
  <si>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</si>
  <si>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</si>
  <si>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</si>
  <si>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</si>
  <si>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</si>
  <si>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</si>
  <si>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</si>
  <si>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</si>
  <si>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</si>
  <si>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</si>
  <si>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</si>
  <si>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</si>
  <si>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</si>
  <si>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</si>
  <si>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</si>
  <si>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</si>
  <si>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</si>
  <si>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</si>
  <si>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</si>
  <si>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</si>
  <si>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</si>
  <si>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</si>
  <si>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</si>
  <si>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</si>
  <si>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</si>
  <si>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</si>
  <si>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</si>
  <si>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</si>
  <si>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</si>
  <si>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</si>
  <si>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</si>
  <si>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</si>
  <si>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</si>
  <si>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</si>
  <si>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</si>
  <si>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</si>
  <si>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</si>
  <si>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</si>
  <si>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</si>
  <si>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</si>
  <si>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</si>
  <si>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</si>
  <si>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</si>
  <si>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</si>
  <si>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</si>
  <si>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</si>
  <si>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</si>
  <si>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</si>
  <si>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</si>
  <si>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</si>
  <si>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</si>
  <si>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</si>
  <si>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</si>
  <si>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</si>
  <si>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</si>
  <si>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</si>
  <si>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</si>
  <si>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</si>
  <si>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</si>
  <si>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</si>
  <si>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</si>
  <si>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</si>
  <si>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</si>
  <si>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</si>
  <si>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</si>
  <si>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</si>
  <si>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</si>
  <si>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</si>
  <si>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</si>
  <si>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</si>
  <si>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</si>
  <si>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</si>
  <si>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</si>
  <si>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</si>
  <si>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</si>
  <si>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</si>
  <si>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</si>
  <si>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</si>
  <si>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</si>
  <si>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</si>
  <si>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</si>
  <si>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</si>
  <si>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</si>
  <si>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</si>
  <si>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</si>
  <si>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</si>
  <si>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</si>
  <si>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</si>
  <si>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</si>
  <si>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</si>
  <si>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</si>
  <si>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</si>
  <si>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</si>
  <si>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</si>
  <si>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</si>
  <si>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</si>
  <si>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</si>
  <si>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</si>
  <si>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</si>
  <si>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</si>
  <si>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</si>
  <si>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</si>
  <si>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</si>
  <si>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</si>
  <si>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</si>
  <si>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</si>
  <si>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</si>
  <si>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</si>
  <si>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</si>
  <si>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</si>
  <si>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</si>
  <si>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</si>
  <si>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</si>
  <si>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</si>
  <si>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</si>
  <si>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</si>
  <si>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</si>
  <si>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</si>
  <si>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</si>
  <si>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</si>
  <si>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</si>
  <si>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</si>
  <si>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</si>
  <si>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</si>
  <si>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</si>
  <si>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</si>
  <si>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</si>
  <si>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</si>
  <si>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</si>
  <si>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</si>
  <si>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</si>
  <si>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</si>
  <si>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</si>
  <si>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</si>
  <si>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</si>
  <si>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</si>
  <si>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</si>
  <si>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</si>
  <si>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</si>
  <si>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</si>
  <si>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</si>
  <si>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</si>
  <si>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</si>
  <si>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</si>
  <si>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</si>
  <si>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</si>
  <si>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</si>
  <si>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</si>
  <si>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</si>
  <si>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</si>
  <si>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</si>
  <si>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</si>
  <si>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</si>
  <si>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</si>
  <si>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</si>
  <si>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</si>
  <si>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</si>
  <si>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</si>
  <si>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</si>
  <si>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</si>
  <si>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</si>
  <si>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</si>
  <si>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</si>
  <si>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</si>
  <si>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</si>
  <si>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</si>
  <si>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</si>
  <si>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</si>
  <si>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</si>
  <si>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</si>
  <si>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</si>
  <si>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</si>
  <si>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</si>
  <si>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</si>
  <si>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</si>
  <si>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</si>
  <si>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</si>
  <si>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</si>
  <si>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</si>
  <si>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</si>
  <si>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</si>
  <si>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</si>
  <si>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</si>
  <si>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</si>
  <si>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</si>
  <si>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</si>
  <si>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</si>
  <si>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</si>
  <si>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</si>
  <si>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</si>
  <si>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</si>
  <si>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</si>
  <si>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</si>
  <si>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</si>
  <si>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</si>
  <si>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</si>
  <si>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</si>
  <si>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</si>
  <si>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</si>
  <si>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</si>
  <si>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</si>
  <si>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</si>
  <si>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</si>
  <si>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</si>
  <si>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</si>
  <si>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</si>
  <si>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</si>
  <si>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</si>
  <si>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</si>
  <si>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</si>
  <si>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</si>
  <si>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</si>
  <si>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</si>
  <si>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</si>
  <si>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</si>
  <si>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</si>
  <si>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</si>
  <si>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</si>
  <si>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</si>
  <si>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</si>
  <si>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</si>
  <si>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</si>
  <si>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</si>
  <si>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</si>
  <si>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</si>
  <si>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</si>
  <si>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</si>
  <si>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</si>
  <si>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</si>
  <si>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</si>
  <si>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</si>
  <si>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</si>
  <si>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</si>
  <si>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</si>
  <si>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</si>
  <si>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</si>
  <si>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</si>
  <si>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</si>
  <si>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</si>
  <si>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</si>
  <si>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</si>
  <si>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</si>
  <si>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</si>
  <si>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</si>
  <si>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</si>
  <si>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</si>
  <si>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</si>
  <si>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</si>
  <si>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</si>
  <si>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</si>
  <si>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</si>
  <si>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</si>
  <si>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</si>
  <si>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</si>
  <si>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</si>
  <si>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</si>
  <si>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</si>
  <si>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</si>
  <si>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</si>
  <si>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</si>
  <si>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</si>
  <si>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</si>
  <si>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</si>
  <si>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</si>
  <si>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</si>
  <si>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</si>
  <si>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</si>
  <si>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</si>
  <si>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</si>
  <si>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</si>
  <si>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</si>
  <si>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</si>
  <si>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</si>
  <si>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</si>
  <si>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</si>
  <si>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</si>
  <si>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</si>
  <si>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</si>
  <si>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</si>
  <si>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</si>
  <si>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</si>
  <si>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</si>
  <si>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</si>
  <si>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</si>
  <si>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</si>
  <si>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</si>
  <si>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</si>
  <si>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</si>
  <si>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</si>
  <si>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</si>
  <si>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</si>
  <si>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</si>
  <si>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</si>
  <si>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</si>
  <si>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</si>
  <si>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</si>
  <si>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</si>
  <si>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</si>
  <si>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</si>
  <si>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</si>
  <si>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</si>
  <si>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</si>
  <si>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</si>
  <si>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</si>
  <si>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</si>
  <si>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</si>
  <si>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</si>
  <si>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</si>
  <si>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</si>
  <si>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</si>
  <si>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</si>
  <si>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</si>
  <si>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</si>
  <si>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</si>
  <si>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</si>
  <si>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</si>
  <si>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</si>
  <si>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</si>
  <si>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</si>
  <si>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</si>
  <si>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</si>
  <si>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</si>
  <si>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</si>
  <si>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</si>
  <si>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</si>
  <si>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</si>
  <si>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</si>
  <si>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</si>
  <si>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</si>
  <si>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</si>
  <si>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</si>
  <si>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</si>
  <si>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</si>
  <si>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</si>
  <si>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</si>
  <si>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</si>
  <si>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</si>
  <si>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</si>
  <si>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</si>
  <si>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</si>
  <si>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</si>
  <si>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</si>
  <si>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</si>
  <si>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</si>
  <si>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</si>
  <si>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</si>
  <si>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</si>
  <si>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</si>
  <si>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</si>
  <si>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</si>
  <si>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</si>
  <si>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</si>
  <si>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</si>
  <si>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</si>
  <si>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</si>
  <si>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</si>
  <si>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</si>
  <si>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</si>
  <si>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</si>
  <si>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</si>
  <si>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</si>
  <si>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</si>
  <si>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</si>
  <si>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</si>
  <si>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</si>
  <si>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</si>
  <si>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</si>
  <si>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</si>
  <si>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</si>
  <si>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</si>
  <si>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</si>
  <si>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</si>
  <si>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</si>
  <si>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</si>
  <si>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</si>
  <si>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</si>
  <si>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</si>
  <si>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</si>
  <si>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</si>
  <si>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</si>
  <si>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</si>
  <si>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</si>
  <si>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</si>
  <si>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</si>
  <si>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</si>
  <si>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</si>
  <si>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</si>
  <si>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</si>
  <si>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</si>
  <si>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</si>
  <si>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</si>
  <si>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</si>
  <si>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</si>
  <si>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</si>
  <si>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</si>
  <si>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</si>
  <si>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</si>
  <si>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</si>
  <si>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</si>
  <si>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</si>
  <si>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</si>
  <si>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</si>
  <si>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</si>
  <si>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</si>
  <si>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</si>
  <si>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</si>
  <si>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</si>
  <si>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</si>
  <si>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</si>
  <si>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</si>
  <si>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</si>
  <si>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</si>
  <si>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</si>
  <si>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</si>
  <si>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</si>
  <si>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</si>
  <si>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</si>
  <si>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</si>
  <si>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</si>
  <si>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</si>
  <si>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</si>
  <si>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</si>
  <si>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</si>
  <si>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</si>
  <si>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</si>
  <si>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</si>
  <si>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</si>
  <si>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</si>
  <si>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</si>
  <si>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</si>
  <si>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</si>
  <si>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</si>
  <si>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</si>
  <si>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</si>
  <si>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</si>
  <si>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</si>
  <si>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</si>
  <si>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</si>
  <si>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</si>
  <si>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</si>
  <si>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</si>
  <si>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</si>
  <si>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</si>
  <si>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</si>
  <si>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</si>
  <si>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</si>
  <si>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</si>
  <si>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</si>
  <si>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</si>
  <si>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</si>
  <si>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</si>
  <si>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</si>
  <si>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</si>
  <si>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</si>
  <si>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</si>
  <si>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</si>
  <si>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</si>
  <si>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</si>
  <si>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</si>
  <si>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</si>
  <si>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</si>
  <si>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</si>
  <si>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</si>
  <si>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</si>
  <si>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</si>
  <si>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</si>
  <si>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</si>
  <si>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</si>
  <si>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</si>
  <si>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</si>
  <si>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</si>
  <si>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</si>
  <si>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</si>
  <si>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</si>
  <si>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</si>
  <si>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</si>
  <si>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</si>
  <si>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</si>
  <si>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</si>
  <si>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</si>
  <si>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</si>
  <si>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</si>
  <si>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</si>
  <si>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</si>
  <si>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</si>
  <si>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</si>
  <si>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</si>
  <si>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</si>
  <si>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</si>
  <si>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</si>
  <si>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</si>
  <si>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</si>
  <si>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</si>
  <si>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</si>
  <si>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</si>
  <si>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</si>
  <si>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</si>
  <si>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</si>
  <si>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</si>
  <si>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</si>
  <si>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</si>
  <si>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</si>
  <si>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</si>
  <si>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</si>
  <si>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</si>
  <si>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</si>
  <si>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</si>
  <si>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</si>
  <si>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</si>
  <si>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</si>
  <si>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</si>
  <si>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</si>
  <si>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</si>
  <si>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</si>
  <si>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</si>
  <si>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</si>
  <si>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</si>
  <si>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</si>
  <si>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</si>
  <si>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</si>
  <si>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</si>
  <si>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</si>
  <si>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</si>
  <si>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</si>
  <si>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</si>
  <si>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</si>
  <si>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</si>
  <si>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</si>
  <si>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</si>
  <si>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</si>
  <si>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</si>
  <si>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</si>
  <si>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</si>
  <si>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</si>
  <si>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</si>
  <si>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</si>
  <si>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</si>
  <si>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</si>
  <si>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</si>
  <si>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</si>
  <si>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</si>
  <si>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</si>
  <si>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</si>
  <si>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</si>
  <si>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</si>
  <si>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</si>
  <si>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</si>
  <si>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</si>
  <si>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</si>
  <si>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</si>
  <si>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</si>
  <si>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</si>
  <si>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</si>
  <si>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</si>
  <si>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</si>
  <si>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</si>
  <si>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</si>
  <si>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</si>
  <si>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</si>
  <si>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</si>
  <si>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</si>
  <si>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</si>
  <si>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</si>
  <si>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</si>
  <si>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</si>
  <si>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</si>
  <si>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</si>
  <si>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</si>
  <si>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</si>
  <si>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</si>
  <si>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</si>
  <si>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</si>
  <si>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</si>
  <si>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</si>
  <si>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</si>
  <si>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</si>
  <si>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</si>
  <si>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</si>
  <si>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</si>
  <si>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</si>
  <si>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</si>
  <si>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</si>
  <si>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</si>
  <si>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</si>
  <si>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</si>
  <si>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</si>
  <si>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</si>
  <si>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</si>
  <si>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</si>
  <si>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</si>
  <si>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</si>
  <si>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</si>
  <si>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</si>
  <si>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</si>
  <si>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</si>
  <si>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</si>
  <si>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</si>
  <si>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</si>
  <si>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</si>
  <si>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</si>
  <si>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</si>
  <si>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</si>
  <si>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</si>
  <si>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</si>
  <si>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</si>
  <si>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</si>
  <si>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</si>
  <si>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</si>
  <si>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</si>
  <si>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</si>
  <si>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</si>
  <si>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</si>
  <si>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</si>
  <si>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</si>
  <si>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</si>
  <si>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</si>
  <si>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</si>
  <si>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</si>
  <si>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</si>
  <si>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</si>
  <si>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</si>
  <si>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</si>
  <si>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</si>
  <si>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</si>
  <si>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</si>
  <si>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</si>
  <si>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</si>
  <si>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</si>
  <si>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</si>
  <si>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</si>
  <si>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</si>
  <si>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</si>
  <si>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</si>
  <si>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</si>
  <si>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</si>
  <si>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</si>
  <si>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</si>
  <si>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</si>
  <si>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</si>
  <si>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</si>
  <si>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</si>
  <si>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</si>
  <si>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</si>
  <si>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</si>
  <si>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</si>
  <si>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</si>
  <si>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</si>
  <si>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</si>
  <si>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</si>
  <si>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</si>
  <si>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</si>
  <si>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</si>
  <si>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</si>
  <si>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</si>
  <si>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</si>
  <si>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</si>
  <si>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</si>
  <si>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</si>
  <si>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</si>
  <si>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</si>
  <si>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</si>
  <si>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</si>
  <si>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</si>
  <si>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</si>
  <si>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</si>
  <si>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</si>
  <si>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</si>
  <si>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</si>
  <si>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</si>
  <si>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</si>
  <si>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</si>
  <si>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</si>
  <si>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</si>
  <si>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</si>
  <si>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</si>
  <si>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</si>
  <si>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</si>
  <si>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</si>
  <si>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</si>
  <si>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</si>
  <si>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</si>
  <si>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</si>
  <si>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</si>
  <si>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</si>
  <si>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</si>
  <si>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</si>
  <si>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</si>
  <si>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</si>
  <si>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</si>
  <si>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</si>
  <si>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</si>
  <si>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</si>
  <si>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</si>
  <si>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</si>
  <si>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</si>
  <si>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</si>
  <si>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</si>
  <si>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</si>
  <si>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</si>
  <si>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</si>
  <si>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</si>
  <si>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</si>
  <si>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</si>
  <si>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</si>
  <si>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</si>
  <si>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</si>
  <si>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</si>
  <si>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</si>
  <si>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</si>
  <si>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</si>
  <si>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</si>
  <si>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</si>
  <si>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</si>
  <si>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</si>
  <si>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</si>
  <si>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</si>
  <si>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</si>
  <si>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</si>
  <si>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</si>
  <si>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</si>
  <si>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</si>
  <si>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</si>
  <si>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</si>
  <si>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</si>
  <si>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</si>
  <si>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</si>
  <si>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</si>
  <si>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</si>
  <si>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</si>
  <si>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</si>
  <si>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</si>
  <si>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</si>
  <si>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</si>
  <si>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</si>
  <si>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</si>
  <si>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</si>
  <si>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</si>
  <si>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</si>
  <si>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</si>
  <si>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</si>
  <si>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</si>
  <si>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</si>
  <si>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</si>
  <si>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</si>
  <si>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</si>
  <si>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</si>
  <si>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</si>
  <si>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</si>
  <si>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</si>
  <si>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</si>
  <si>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</si>
  <si>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</si>
  <si>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</si>
  <si>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</si>
  <si>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</si>
  <si>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</si>
  <si>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</si>
  <si>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</si>
  <si>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</si>
  <si>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</si>
  <si>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</si>
  <si>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</si>
  <si>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</si>
  <si>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</si>
  <si>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</si>
  <si>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</si>
  <si>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</si>
  <si>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</si>
  <si>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</si>
  <si>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</si>
  <si>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</si>
  <si>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</si>
  <si>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</si>
  <si>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</si>
  <si>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</si>
  <si>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</si>
  <si>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</si>
  <si>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</si>
  <si>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</si>
  <si>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</si>
  <si>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</si>
  <si>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</si>
  <si>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</si>
  <si>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</si>
  <si>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</si>
  <si>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</si>
  <si>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</si>
  <si>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</si>
  <si>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</si>
  <si>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</si>
  <si>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</si>
  <si>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</si>
  <si>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</si>
  <si>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</si>
  <si>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</si>
  <si>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</si>
  <si>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</si>
  <si>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</si>
  <si>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</si>
  <si>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</si>
  <si>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</si>
  <si>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</si>
  <si>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</si>
  <si>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</si>
  <si>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</si>
  <si>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</si>
  <si>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</si>
  <si>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</si>
  <si>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</si>
  <si>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</si>
  <si>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</si>
  <si>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</si>
  <si>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</si>
  <si>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</si>
  <si>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</si>
  <si>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</si>
  <si>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</si>
  <si>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</si>
  <si>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</si>
  <si>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</si>
  <si>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</si>
  <si>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</si>
  <si>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</si>
  <si>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</si>
  <si>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</si>
  <si>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</si>
  <si>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</si>
  <si>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</si>
  <si>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</si>
  <si>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</si>
  <si>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</si>
  <si>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</si>
  <si>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</si>
  <si>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</si>
  <si>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</si>
  <si>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</si>
  <si>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</si>
  <si>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</si>
  <si>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</si>
  <si>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</si>
  <si>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</si>
  <si>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</si>
  <si>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</si>
  <si>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</si>
  <si>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</si>
  <si>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</si>
  <si>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</si>
  <si>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</si>
  <si>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</si>
  <si>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</si>
  <si>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</si>
  <si>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</si>
  <si>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</si>
  <si>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</si>
  <si>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</si>
  <si>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</si>
  <si>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</si>
  <si>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</si>
  <si>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</si>
  <si>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</si>
  <si>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</si>
  <si>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</si>
  <si>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</si>
  <si>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</si>
  <si>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</si>
  <si>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</si>
  <si>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</si>
  <si>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</si>
  <si>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</si>
  <si>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</si>
  <si>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</si>
  <si>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</si>
  <si>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</si>
  <si>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</si>
  <si>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</si>
  <si>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</si>
  <si>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</si>
  <si>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</si>
  <si>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</si>
  <si>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</si>
  <si>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</si>
  <si>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</si>
  <si>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</si>
  <si>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</si>
  <si>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</si>
  <si>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</si>
  <si>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</si>
  <si>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</si>
  <si>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</si>
  <si>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</si>
  <si>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</si>
  <si>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</si>
  <si>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</si>
  <si>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</si>
  <si>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</si>
  <si>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</si>
  <si>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</si>
  <si>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</si>
  <si>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</si>
  <si>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</si>
  <si>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</si>
  <si>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</si>
  <si>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</si>
  <si>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</si>
  <si>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</si>
  <si>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</si>
  <si>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</si>
  <si>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</si>
  <si>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</si>
  <si>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</si>
  <si>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</si>
  <si>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</si>
  <si>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</si>
  <si>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</si>
  <si>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</si>
  <si>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</si>
  <si>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</si>
  <si>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</si>
  <si>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</si>
  <si>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</si>
  <si>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</si>
  <si>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</si>
  <si>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</si>
  <si>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</si>
  <si>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</si>
  <si>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</si>
  <si>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</si>
  <si>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</si>
  <si>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</si>
  <si>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</si>
  <si>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</si>
  <si>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</si>
  <si>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</si>
  <si>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</si>
  <si>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</si>
  <si>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</si>
  <si>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</si>
  <si>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</si>
  <si>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</si>
  <si>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</si>
  <si>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</si>
  <si>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</si>
  <si>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</si>
  <si>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</si>
  <si>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</si>
  <si>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</si>
  <si>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</si>
  <si>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</si>
  <si>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</si>
  <si>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</si>
  <si>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</si>
  <si>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</si>
  <si>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</si>
  <si>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</si>
  <si>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</si>
  <si>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</si>
  <si>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</si>
  <si>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</si>
  <si>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</si>
  <si>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</si>
  <si>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</si>
  <si>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</si>
  <si>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</si>
  <si>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</si>
  <si>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</si>
  <si>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</si>
  <si>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</si>
  <si>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</si>
  <si>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</si>
  <si>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</si>
  <si>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</si>
  <si>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</si>
  <si>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</si>
  <si>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</si>
  <si>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</si>
  <si>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</si>
  <si>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</si>
  <si>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</si>
  <si>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</si>
  <si>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</si>
  <si>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</si>
  <si>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</si>
  <si>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</si>
  <si>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</si>
  <si>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</si>
  <si>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</si>
  <si>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</si>
  <si>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</si>
  <si>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</si>
  <si>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</si>
  <si>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</si>
  <si>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</si>
  <si>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</si>
  <si>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</si>
  <si>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</si>
  <si>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</si>
  <si>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</si>
  <si>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</si>
  <si>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</si>
  <si>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</si>
  <si>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</si>
  <si>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</si>
  <si>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</si>
  <si>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</si>
  <si>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</si>
  <si>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</si>
  <si>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</si>
  <si>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</si>
  <si>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</si>
  <si>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</si>
  <si>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</si>
  <si>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</si>
  <si>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</si>
  <si>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</si>
  <si>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</si>
  <si>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</si>
  <si>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</si>
  <si>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</si>
  <si>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</si>
  <si>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</si>
  <si>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</si>
  <si>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</si>
  <si>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</si>
  <si>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</si>
  <si>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</si>
  <si>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</si>
  <si>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</si>
  <si>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</si>
  <si>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</si>
  <si>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</si>
  <si>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</si>
  <si>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</si>
  <si>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</si>
  <si>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</si>
  <si>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</si>
  <si>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</si>
  <si>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</si>
  <si>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</si>
  <si>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</si>
  <si>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</si>
  <si>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</si>
  <si>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</si>
  <si>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</si>
  <si>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</si>
  <si>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</si>
  <si>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</si>
  <si>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</si>
  <si>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</si>
  <si>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</si>
  <si>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</si>
  <si>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</si>
  <si>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</si>
  <si>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</si>
  <si>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</si>
  <si>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</si>
  <si>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</si>
  <si>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</si>
  <si>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</si>
  <si>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</si>
  <si>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</si>
  <si>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</si>
  <si>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</si>
  <si>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</si>
  <si>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</si>
  <si>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</si>
  <si>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</si>
  <si>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</si>
  <si>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</si>
  <si>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</si>
  <si>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</si>
  <si>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</si>
  <si>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</si>
  <si>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</si>
  <si>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</si>
  <si>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</si>
  <si>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</si>
  <si>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</si>
  <si>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</si>
  <si>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</si>
  <si>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</si>
  <si>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</si>
  <si>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</si>
  <si>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</si>
  <si>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</si>
  <si>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</si>
  <si>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</si>
  <si>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</si>
  <si>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</si>
  <si>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</si>
  <si>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</si>
  <si>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</si>
  <si>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</si>
  <si>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</si>
  <si>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</si>
  <si>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</si>
  <si>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</si>
  <si>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</si>
  <si>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</si>
  <si>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</si>
  <si>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</si>
  <si>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</si>
  <si>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</si>
  <si>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</si>
  <si>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</si>
  <si>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</si>
  <si>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</si>
  <si>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</si>
  <si>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</si>
  <si>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</si>
  <si>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</si>
  <si>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</si>
  <si>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</si>
  <si>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</si>
  <si>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</si>
  <si>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</si>
  <si>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</si>
  <si>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</si>
  <si>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</si>
  <si>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</si>
  <si>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</si>
  <si>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</si>
  <si>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</si>
  <si>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</si>
  <si>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</si>
  <si>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</si>
  <si>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</si>
  <si>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</si>
  <si>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</si>
  <si>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</si>
  <si>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</si>
  <si>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</si>
  <si>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</si>
  <si>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</si>
  <si>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</si>
  <si>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</si>
  <si>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</si>
  <si>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</si>
  <si>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</si>
  <si>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</si>
  <si>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</si>
  <si>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</si>
  <si>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</si>
  <si>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</si>
  <si>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</si>
  <si>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</si>
  <si>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</si>
  <si>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</si>
  <si>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</si>
  <si>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</si>
  <si>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</si>
  <si>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</si>
  <si>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</si>
  <si>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</si>
  <si>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</si>
  <si>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</si>
  <si>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</si>
  <si>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</si>
  <si>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</si>
  <si>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</si>
  <si>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</si>
  <si>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</si>
  <si>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</si>
  <si>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</si>
  <si>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</si>
  <si>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</si>
  <si>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</si>
  <si>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</si>
  <si>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</si>
  <si>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</si>
  <si>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</si>
  <si>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</si>
  <si>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</si>
  <si>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</si>
  <si>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</si>
  <si>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</si>
  <si>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</si>
  <si>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</si>
  <si>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</si>
  <si>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</si>
  <si>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</si>
  <si>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</si>
  <si>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</si>
  <si>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</si>
  <si>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</si>
  <si>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</si>
  <si>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</si>
  <si>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</si>
  <si>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</si>
  <si>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</si>
  <si>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</si>
  <si>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</si>
  <si>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</si>
  <si>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</si>
  <si>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</si>
  <si>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</si>
  <si>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</si>
  <si>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</si>
  <si>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</si>
  <si>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</si>
  <si>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</si>
  <si>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</si>
  <si>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</si>
  <si>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</si>
  <si>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</si>
  <si>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</si>
  <si>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</si>
  <si>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</si>
  <si>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</si>
  <si>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</si>
  <si>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</si>
  <si>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</si>
  <si>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</si>
  <si>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</si>
  <si>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</si>
  <si>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</si>
  <si>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</si>
  <si>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</si>
  <si>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</si>
  <si>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</si>
  <si>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</si>
  <si>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</si>
  <si>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</si>
  <si>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</si>
  <si>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</si>
  <si>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</si>
  <si>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</si>
  <si>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</si>
  <si>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</si>
  <si>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</si>
  <si>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</si>
  <si>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</si>
  <si>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</si>
  <si>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</si>
  <si>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</si>
  <si>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</si>
  <si>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</si>
  <si>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</si>
  <si>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</si>
  <si>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</si>
  <si>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</si>
  <si>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</si>
  <si>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</si>
  <si>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</si>
  <si>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</si>
  <si>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</si>
  <si>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</si>
  <si>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</si>
  <si>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</si>
  <si>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</si>
  <si>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</si>
  <si>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</si>
  <si>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</si>
  <si>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</si>
  <si>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</si>
  <si>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</si>
  <si>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</si>
  <si>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</si>
  <si>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</si>
  <si>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</si>
  <si>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</si>
  <si>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</si>
  <si>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</si>
  <si>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</si>
  <si>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</si>
  <si>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</si>
  <si>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</si>
  <si>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</si>
  <si>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</si>
  <si>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</si>
  <si>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</si>
  <si>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</si>
  <si>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</si>
  <si>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</si>
  <si>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</si>
  <si>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</si>
  <si>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</si>
  <si>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</si>
  <si>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</si>
  <si>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</si>
  <si>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</si>
  <si>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</si>
  <si>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</si>
  <si>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</si>
  <si>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</si>
  <si>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</si>
  <si>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</si>
  <si>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</si>
  <si>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</si>
  <si>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</si>
  <si>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</si>
  <si>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</si>
  <si>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</si>
  <si>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</si>
  <si>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</si>
  <si>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</si>
  <si>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</si>
  <si>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</si>
  <si>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</si>
  <si>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</si>
  <si>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</si>
  <si>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</si>
  <si>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</si>
  <si>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</si>
  <si>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</si>
  <si>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</si>
  <si>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</si>
  <si>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</si>
  <si>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</si>
  <si>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</si>
  <si>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</si>
  <si>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</si>
  <si>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</si>
  <si>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</si>
  <si>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</si>
  <si>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</si>
  <si>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</si>
  <si>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</si>
  <si>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</si>
  <si>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</si>
  <si>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</si>
  <si>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</si>
  <si>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</si>
  <si>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</si>
  <si>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</si>
  <si>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</si>
  <si>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</si>
  <si>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</si>
  <si>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</si>
  <si>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</si>
  <si>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</si>
  <si>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</si>
  <si>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</si>
  <si>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</si>
  <si>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</si>
  <si>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</si>
  <si>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</si>
  <si>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</si>
  <si>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</si>
  <si>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</si>
  <si>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</si>
  <si>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</si>
  <si>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</si>
  <si>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</si>
  <si>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</si>
  <si>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</si>
  <si>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</si>
  <si>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</si>
  <si>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</si>
  <si>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</si>
  <si>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</si>
  <si>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</si>
  <si>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</si>
  <si>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</si>
  <si>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</si>
  <si>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</si>
  <si>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</si>
  <si>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</si>
  <si>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</si>
  <si>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</si>
  <si>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</si>
  <si>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</si>
  <si>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</si>
  <si>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</si>
  <si>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</si>
  <si>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</si>
  <si>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</si>
  <si>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</si>
  <si>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</si>
  <si>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</si>
  <si>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</si>
  <si>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</si>
  <si>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</si>
  <si>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</si>
  <si>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</si>
  <si>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</si>
  <si>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</si>
  <si>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</si>
  <si>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</si>
  <si>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</si>
  <si>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</si>
  <si>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</si>
  <si>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</si>
  <si>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</si>
  <si>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</si>
  <si>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</si>
  <si>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</si>
  <si>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</si>
  <si>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</si>
  <si>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</si>
  <si>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</si>
  <si>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</si>
  <si>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</si>
  <si>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</si>
  <si>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</si>
  <si>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</si>
  <si>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</si>
  <si>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</si>
  <si>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</si>
  <si>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</si>
  <si>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</si>
  <si>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</si>
  <si>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</si>
  <si>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</si>
  <si>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</si>
  <si>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</si>
  <si>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</si>
  <si>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</si>
  <si>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</si>
  <si>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</si>
  <si>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</si>
  <si>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</si>
  <si>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</si>
  <si>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</si>
  <si>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</si>
  <si>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</si>
  <si>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</si>
  <si>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</si>
  <si>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</si>
  <si>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</si>
  <si>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</si>
  <si>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</si>
  <si>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</si>
  <si>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</si>
  <si>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</si>
  <si>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</si>
  <si>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</si>
  <si>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</si>
  <si>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</si>
  <si>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</si>
  <si>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</si>
  <si>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</si>
  <si>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</si>
  <si>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</si>
  <si>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</si>
  <si>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</si>
  <si>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</si>
  <si>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</si>
  <si>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</si>
  <si>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</si>
  <si>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</si>
  <si>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</si>
  <si>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</si>
  <si>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</si>
  <si>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</si>
  <si>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</si>
  <si>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</si>
  <si>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</si>
  <si>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</si>
  <si>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</si>
  <si>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</si>
  <si>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</si>
  <si>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</si>
  <si>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</si>
  <si>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</si>
  <si>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</si>
  <si>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</si>
  <si>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</si>
  <si>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</si>
  <si>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</si>
  <si>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</si>
  <si>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</si>
  <si>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</si>
  <si>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</si>
  <si>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</si>
  <si>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</si>
  <si>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</si>
  <si>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</si>
  <si>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</si>
  <si>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</si>
  <si>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</si>
  <si>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</si>
  <si>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</si>
  <si>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</si>
  <si>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</si>
  <si>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</si>
  <si>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</si>
  <si>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</si>
  <si>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</si>
  <si>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</si>
  <si>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</si>
  <si>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</si>
  <si>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</si>
  <si>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</si>
  <si>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</si>
  <si>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</si>
  <si>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</si>
  <si>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</si>
  <si>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</si>
  <si>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</si>
  <si>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</si>
  <si>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</si>
  <si>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</si>
  <si>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</si>
  <si>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</si>
  <si>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</si>
  <si>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</si>
  <si>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</si>
  <si>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</si>
  <si>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</si>
  <si>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</si>
  <si>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</si>
  <si>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</si>
  <si>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</si>
  <si>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</si>
  <si>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</si>
  <si>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</si>
  <si>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</si>
  <si>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</si>
  <si>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</si>
  <si>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</si>
  <si>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</si>
  <si>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</si>
  <si>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</si>
  <si>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</si>
  <si>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</si>
  <si>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</si>
  <si>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</si>
  <si>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</si>
  <si>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</si>
  <si>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</si>
  <si>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</si>
  <si>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</si>
  <si>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</si>
  <si>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</si>
  <si>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</si>
  <si>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</si>
  <si>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</si>
  <si>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</si>
  <si>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</si>
  <si>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</si>
  <si>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</si>
  <si>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</si>
  <si>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</si>
  <si>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</si>
  <si>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</si>
  <si>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</si>
  <si>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</si>
  <si>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</si>
  <si>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</si>
  <si>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</si>
  <si>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</si>
  <si>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</si>
  <si>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</si>
  <si>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</si>
  <si>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</si>
  <si>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</si>
  <si>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</si>
  <si>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</si>
  <si>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</si>
  <si>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</si>
  <si>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</si>
  <si>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</si>
  <si>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</si>
  <si>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</si>
  <si>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</si>
  <si>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</si>
  <si>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</si>
  <si>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</si>
  <si>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</si>
  <si>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</si>
  <si>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</si>
  <si>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</si>
  <si>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</si>
  <si>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</si>
  <si>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</si>
  <si>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</si>
  <si>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</si>
  <si>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</si>
  <si>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</si>
  <si>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</si>
  <si>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</si>
  <si>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</si>
  <si>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</si>
  <si>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</si>
  <si>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</si>
  <si>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</si>
  <si>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</si>
  <si>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</si>
  <si>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</si>
  <si>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</si>
  <si>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</si>
  <si>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</si>
  <si>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</si>
  <si>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</si>
  <si>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</si>
  <si>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</si>
  <si>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</si>
  <si>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</si>
  <si>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</si>
  <si>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</si>
  <si>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</si>
  <si>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</si>
  <si>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</si>
  <si>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</si>
  <si>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</si>
  <si>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</si>
  <si>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</si>
  <si>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</si>
  <si>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</si>
  <si>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</si>
  <si>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</si>
  <si>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</si>
  <si>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</si>
  <si>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</si>
  <si>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</si>
  <si>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</si>
  <si>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</si>
  <si>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</si>
  <si>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</si>
  <si>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</si>
  <si>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</si>
  <si>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</si>
  <si>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</si>
  <si>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</si>
  <si>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</si>
  <si>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</si>
  <si>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</si>
  <si>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</si>
  <si>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</si>
  <si>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</si>
  <si>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</si>
  <si>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</si>
  <si>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</si>
  <si>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</si>
  <si>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</si>
  <si>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</si>
  <si>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</si>
  <si>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</si>
  <si>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</si>
  <si>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</si>
  <si>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</si>
  <si>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</si>
  <si>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</si>
  <si>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</si>
  <si>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</si>
  <si>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</si>
  <si>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</si>
  <si>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</si>
  <si>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</si>
  <si>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</si>
  <si>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</si>
  <si>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</si>
  <si>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</si>
  <si>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</si>
  <si>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</si>
  <si>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</si>
  <si>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</si>
  <si>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</si>
  <si>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</si>
  <si>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</si>
  <si>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</si>
  <si>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</si>
  <si>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</si>
  <si>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</si>
  <si>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</si>
  <si>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</si>
  <si>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</si>
  <si>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</si>
  <si>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</si>
  <si>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</si>
  <si>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</si>
  <si>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</si>
  <si>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</si>
  <si>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</si>
  <si>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</si>
  <si>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</si>
  <si>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</si>
  <si>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</si>
  <si>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</si>
  <si>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</si>
  <si>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</si>
  <si>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</si>
  <si>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</si>
  <si>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</si>
  <si>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</si>
  <si>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</si>
  <si>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</si>
  <si>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</si>
  <si>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</si>
  <si>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</si>
  <si>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</si>
  <si>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</si>
  <si>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</si>
  <si>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</si>
  <si>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</si>
  <si>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</si>
  <si>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</si>
  <si>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</si>
  <si>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</si>
  <si>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</si>
  <si>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</si>
  <si>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</si>
  <si>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</si>
  <si>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</si>
  <si>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</si>
  <si>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</si>
  <si>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</si>
  <si>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</si>
  <si>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</si>
  <si>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</si>
  <si>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</si>
  <si>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</si>
  <si>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</si>
  <si>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</si>
  <si>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</si>
  <si>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</si>
  <si>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</si>
  <si>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</si>
  <si>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</si>
  <si>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</si>
  <si>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</si>
  <si>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</si>
  <si>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</si>
  <si>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</si>
  <si>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</si>
  <si>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</si>
  <si>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</si>
  <si>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</si>
  <si>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</si>
  <si>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</si>
  <si>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</si>
  <si>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</si>
  <si>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</si>
  <si>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</si>
  <si>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</si>
  <si>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</si>
  <si>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</si>
  <si>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</si>
  <si>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</si>
  <si>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</si>
  <si>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</si>
  <si>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</si>
  <si>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</si>
  <si>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</si>
  <si>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</si>
  <si>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</si>
  <si>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</si>
  <si>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</si>
  <si>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</si>
  <si>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</si>
  <si>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</si>
  <si>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</si>
  <si>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</si>
  <si>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</si>
  <si>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</si>
  <si>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</si>
  <si>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</si>
  <si>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</si>
  <si>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</si>
  <si>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</si>
  <si>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</si>
  <si>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</si>
  <si>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</si>
  <si>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</si>
  <si>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</si>
  <si>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</si>
  <si>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</si>
  <si>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</si>
  <si>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</si>
  <si>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</si>
  <si>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</si>
  <si>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</si>
  <si>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</si>
  <si>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</si>
  <si>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</si>
  <si>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</si>
  <si>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</si>
  <si>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</si>
  <si>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</si>
  <si>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</si>
  <si>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</si>
  <si>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</si>
  <si>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</si>
  <si>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</si>
  <si>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</si>
  <si>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</si>
  <si>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</si>
  <si>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</si>
  <si>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</si>
  <si>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</si>
  <si>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</si>
  <si>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</si>
  <si>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</si>
  <si>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</si>
  <si>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</si>
  <si>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</si>
  <si>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</si>
  <si>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</si>
  <si>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</si>
  <si>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</si>
  <si>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</si>
  <si>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</si>
  <si>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</si>
  <si>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</si>
  <si>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</si>
  <si>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</si>
  <si>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</si>
  <si>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</si>
  <si>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</si>
  <si>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</si>
  <si>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</si>
  <si>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</si>
  <si>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</si>
  <si>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</si>
  <si>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</si>
  <si>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</si>
  <si>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</si>
  <si>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</si>
  <si>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</si>
  <si>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</si>
  <si>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</si>
  <si>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</si>
  <si>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</si>
  <si>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</si>
  <si>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</si>
  <si>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</si>
  <si>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</si>
  <si>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</si>
  <si>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</si>
  <si>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</si>
  <si>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</si>
  <si>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</si>
  <si>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</si>
  <si>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</si>
  <si>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</si>
  <si>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</si>
  <si>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</si>
  <si>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</si>
  <si>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</si>
  <si>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</si>
  <si>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</si>
  <si>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</si>
  <si>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</si>
  <si>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</si>
  <si>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</si>
  <si>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</si>
  <si>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</si>
  <si>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</si>
  <si>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</si>
  <si>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</si>
  <si>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</si>
  <si>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</si>
  <si>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</si>
  <si>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</si>
  <si>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</si>
  <si>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</si>
  <si>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</si>
  <si>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</si>
  <si>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</si>
  <si>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</si>
  <si>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</si>
  <si>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</si>
  <si>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</si>
  <si>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</si>
  <si>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</si>
  <si>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</si>
  <si>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</si>
  <si>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</si>
  <si>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</si>
  <si>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</si>
  <si>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</si>
  <si>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</si>
  <si>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</si>
  <si>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</si>
  <si>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</si>
  <si>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</si>
  <si>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</si>
  <si>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</si>
  <si>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</si>
  <si>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</si>
  <si>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</si>
  <si>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</si>
  <si>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</si>
  <si>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</si>
  <si>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</si>
  <si>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</si>
  <si>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</si>
  <si>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</si>
  <si>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</si>
  <si>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</si>
  <si>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</si>
  <si>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</si>
  <si>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</si>
  <si>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</si>
  <si>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</si>
  <si>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</si>
  <si>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</si>
  <si>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</si>
  <si>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</si>
  <si>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</si>
  <si>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</si>
  <si>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</si>
  <si>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</si>
  <si>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</si>
  <si>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</si>
  <si>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</si>
  <si>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</si>
  <si>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</si>
  <si>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</si>
  <si>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</si>
  <si>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</si>
  <si>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</si>
  <si>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</si>
  <si>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</si>
  <si>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</si>
  <si>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</si>
  <si>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</si>
  <si>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</si>
  <si>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</si>
  <si>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</si>
  <si>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</si>
  <si>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</si>
  <si>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</si>
  <si>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</si>
  <si>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</si>
  <si>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</si>
  <si>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</si>
  <si>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</si>
  <si>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</si>
  <si>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</si>
  <si>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</si>
  <si>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</si>
  <si>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</si>
  <si>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</si>
  <si>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</si>
  <si>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</si>
  <si>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</si>
  <si>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</si>
  <si>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</si>
  <si>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</si>
  <si>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</si>
  <si>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</si>
  <si>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</si>
  <si>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</si>
  <si>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</si>
  <si>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</si>
  <si>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</si>
  <si>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</si>
  <si>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</si>
  <si>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</si>
  <si>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</si>
  <si>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</si>
  <si>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</si>
  <si>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</si>
  <si>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</si>
  <si>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</si>
  <si>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</si>
  <si>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</si>
  <si>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</si>
  <si>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</si>
  <si>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</si>
  <si>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</si>
  <si>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</si>
  <si>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</si>
  <si>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</si>
  <si>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</si>
  <si>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</si>
  <si>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</si>
  <si>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</si>
  <si>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</si>
  <si>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</si>
  <si>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</si>
  <si>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</si>
  <si>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</si>
  <si>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</si>
  <si>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</si>
  <si>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</si>
  <si>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</si>
  <si>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</si>
  <si>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</si>
  <si>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</si>
  <si>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</si>
  <si>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</si>
  <si>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</si>
  <si>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</si>
  <si>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</si>
  <si>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</si>
  <si>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</si>
  <si>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</si>
  <si>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</si>
  <si>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</si>
  <si>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</si>
  <si>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</si>
  <si>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</si>
  <si>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</si>
  <si>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</si>
  <si>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</si>
  <si>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</si>
  <si>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</si>
  <si>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</si>
  <si>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</si>
  <si>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</si>
  <si>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</si>
  <si>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</si>
  <si>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</si>
  <si>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</si>
  <si>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</si>
  <si>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</si>
  <si>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</si>
  <si>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</si>
  <si>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</si>
  <si>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</si>
  <si>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</si>
  <si>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</si>
  <si>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</si>
  <si>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</si>
  <si>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</si>
  <si>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</si>
  <si>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</si>
  <si>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</si>
  <si>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</si>
  <si>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</si>
  <si>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</si>
  <si>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</si>
  <si>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</si>
  <si>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</si>
  <si>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</si>
  <si>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</si>
  <si>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</si>
  <si>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</si>
  <si>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</si>
  <si>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</si>
  <si>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</si>
  <si>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</si>
  <si>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</si>
  <si>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</si>
  <si>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</si>
  <si>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</si>
  <si>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</si>
  <si>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</si>
  <si>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</si>
  <si>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</si>
  <si>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</si>
  <si>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</si>
  <si>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</si>
  <si>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</si>
  <si>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</si>
  <si>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</si>
  <si>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</si>
  <si>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</si>
  <si>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</si>
  <si>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</si>
  <si>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</si>
  <si>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</si>
  <si>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</si>
  <si>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</si>
  <si>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</si>
  <si>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</si>
  <si>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</si>
  <si>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</si>
  <si>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</si>
  <si>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</si>
  <si>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</si>
  <si>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</si>
  <si>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</si>
  <si>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</si>
  <si>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</si>
  <si>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</si>
  <si>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</si>
  <si>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</si>
  <si>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</si>
  <si>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</si>
  <si>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</si>
  <si>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</si>
  <si>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</si>
  <si>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</si>
  <si>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</si>
  <si>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</si>
  <si>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</si>
  <si>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</si>
  <si>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</si>
  <si>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</si>
  <si>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</si>
  <si>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</si>
  <si>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</si>
  <si>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</si>
  <si>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</si>
  <si>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</si>
  <si>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</si>
  <si>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</si>
  <si>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</si>
  <si>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</si>
  <si>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</si>
  <si>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</si>
  <si>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</si>
  <si>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</si>
  <si>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</si>
  <si>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</si>
  <si>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</si>
  <si>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</si>
  <si>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</si>
  <si>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</si>
  <si>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</si>
  <si>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</si>
  <si>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</si>
  <si>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</si>
  <si>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</si>
  <si>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</si>
  <si>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</si>
  <si>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</si>
  <si>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</si>
  <si>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</si>
  <si>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</si>
  <si>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</si>
  <si>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</si>
  <si>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</si>
  <si>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</si>
  <si>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</si>
  <si>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</si>
  <si>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</si>
  <si>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</si>
  <si>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</si>
  <si>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</si>
  <si>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</si>
  <si>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</si>
  <si>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</si>
  <si>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</si>
  <si>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</si>
  <si>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</si>
  <si>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</si>
  <si>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</si>
  <si>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</si>
  <si>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</si>
  <si>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</si>
  <si>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</si>
  <si>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</si>
  <si>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</si>
  <si>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</si>
  <si>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</si>
  <si>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</si>
  <si>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</si>
  <si>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</si>
  <si>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</si>
  <si>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</si>
  <si>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</si>
  <si>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</si>
  <si>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</si>
  <si>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</si>
  <si>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</si>
  <si>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</si>
  <si>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</si>
  <si>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</si>
  <si>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</si>
  <si>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</si>
  <si>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</si>
  <si>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</si>
  <si>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</si>
  <si>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</si>
  <si>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</si>
  <si>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</si>
  <si>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</si>
  <si>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</si>
  <si>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</si>
  <si>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</si>
  <si>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</si>
  <si>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</si>
  <si>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</si>
  <si>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</si>
  <si>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</si>
  <si>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</si>
  <si>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</si>
  <si>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</si>
  <si>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</si>
  <si>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</si>
  <si>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</si>
  <si>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</si>
  <si>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</si>
  <si>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</si>
  <si>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</si>
  <si>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</si>
  <si>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</si>
  <si>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</si>
  <si>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</si>
  <si>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</si>
  <si>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</si>
  <si>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</si>
  <si>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</si>
  <si>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</si>
  <si>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</si>
  <si>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</si>
  <si>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</si>
  <si>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</si>
  <si>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</si>
  <si>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</si>
  <si>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</si>
  <si>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</si>
  <si>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</si>
  <si>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</si>
  <si>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</si>
  <si>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</si>
  <si>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</si>
  <si>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</si>
  <si>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</si>
  <si>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</si>
  <si>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</si>
  <si>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</si>
  <si>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</si>
  <si>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</si>
  <si>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</si>
  <si>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</si>
  <si>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</si>
  <si>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</si>
  <si>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</si>
  <si>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</si>
  <si>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</si>
  <si>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</si>
  <si>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</si>
  <si>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</si>
  <si>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</si>
  <si>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</si>
  <si>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</si>
  <si>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</si>
  <si>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</si>
  <si>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</si>
  <si>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</si>
  <si>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</si>
  <si>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</si>
  <si>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</si>
  <si>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</si>
  <si>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</si>
  <si>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</si>
  <si>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</si>
  <si>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</si>
  <si>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</si>
  <si>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</si>
  <si>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</si>
  <si>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</si>
  <si>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</si>
  <si>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</si>
  <si>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</si>
  <si>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</si>
  <si>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</si>
  <si>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</si>
  <si>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</si>
  <si>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</si>
  <si>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</si>
  <si>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</si>
  <si>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</si>
  <si>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</si>
  <si>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</si>
  <si>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</si>
  <si>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</si>
  <si>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</si>
  <si>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</si>
  <si>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</si>
  <si>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</si>
  <si>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</si>
  <si>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</si>
  <si>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</si>
  <si>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</si>
  <si>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</si>
  <si>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</si>
  <si>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</si>
  <si>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</si>
  <si>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</si>
  <si>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</si>
  <si>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</si>
  <si>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</si>
  <si>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</si>
  <si>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</si>
  <si>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</si>
  <si>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</si>
  <si>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</si>
  <si>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</si>
  <si>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</si>
  <si>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</si>
  <si>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</si>
  <si>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</si>
  <si>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</si>
  <si>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</si>
  <si>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</si>
  <si>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</si>
  <si>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</si>
  <si>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</si>
  <si>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</si>
  <si>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</si>
  <si>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</si>
  <si>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</si>
  <si>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</si>
  <si>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</si>
  <si>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</si>
  <si>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</si>
  <si>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</si>
  <si>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</si>
  <si>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</si>
  <si>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</si>
  <si>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</si>
  <si>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</si>
  <si>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</si>
  <si>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</si>
  <si>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</si>
  <si>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</si>
  <si>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</si>
  <si>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</si>
  <si>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</si>
  <si>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</si>
  <si>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</si>
  <si>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</si>
  <si>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</si>
  <si>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</si>
  <si>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</si>
  <si>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</si>
  <si>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</si>
  <si>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</si>
  <si>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</si>
  <si>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</si>
  <si>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</si>
  <si>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</si>
  <si>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</si>
  <si>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</si>
  <si>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</si>
  <si>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</si>
  <si>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</si>
  <si>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</si>
  <si>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</si>
  <si>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</si>
  <si>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</si>
  <si>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</si>
  <si>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</si>
  <si>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</si>
  <si>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</si>
  <si>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</si>
  <si>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</si>
  <si>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</si>
  <si>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</si>
  <si>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</si>
  <si>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</si>
  <si>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</si>
  <si>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</si>
  <si>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</si>
  <si>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</si>
  <si>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</si>
  <si>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</si>
  <si>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</si>
  <si>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</si>
  <si>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</si>
  <si>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</si>
  <si>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</si>
  <si>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</si>
  <si>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</si>
  <si>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</si>
  <si>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</si>
  <si>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</si>
  <si>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</si>
  <si>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</si>
  <si>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</si>
  <si>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</si>
  <si>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</si>
  <si>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</si>
  <si>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</si>
  <si>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</si>
  <si>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</si>
  <si>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</si>
  <si>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</si>
  <si>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</si>
  <si>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</si>
  <si>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</si>
  <si>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</si>
  <si>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</si>
  <si>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</si>
  <si>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</si>
  <si>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</si>
  <si>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</si>
  <si>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</si>
  <si>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</si>
  <si>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</si>
  <si>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</si>
  <si>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</si>
  <si>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</si>
  <si>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</si>
  <si>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</si>
  <si>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</si>
  <si>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</si>
  <si>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</si>
  <si>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</si>
  <si>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</si>
  <si>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</si>
  <si>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</si>
  <si>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</si>
  <si>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</si>
  <si>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</si>
  <si>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</si>
  <si>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</si>
  <si>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</si>
  <si>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</si>
  <si>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</si>
  <si>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</si>
  <si>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</si>
  <si>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</si>
  <si>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</si>
  <si>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</si>
  <si>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</si>
  <si>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</si>
  <si>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</si>
  <si>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</si>
  <si>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</si>
  <si>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</si>
  <si>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</si>
  <si>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</si>
  <si>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</si>
  <si>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</si>
  <si>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</si>
  <si>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</si>
  <si>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</si>
  <si>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</si>
  <si>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</si>
  <si>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</si>
  <si>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</si>
  <si>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</si>
  <si>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</si>
  <si>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</si>
  <si>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</si>
  <si>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</si>
  <si>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</si>
  <si>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</si>
  <si>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</si>
  <si>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</si>
  <si>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</si>
  <si>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</si>
  <si>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</si>
  <si>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</si>
  <si>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</si>
  <si>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</si>
  <si>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</si>
  <si>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</si>
  <si>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</si>
  <si>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</si>
  <si>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</si>
  <si>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</si>
  <si>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</si>
  <si>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</si>
  <si>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</si>
  <si>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</si>
  <si>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</si>
  <si>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</si>
  <si>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</si>
  <si>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</si>
  <si>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</si>
  <si>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</si>
  <si>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</si>
  <si>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</si>
  <si>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</si>
  <si>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</si>
  <si>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</si>
  <si>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</si>
  <si>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</si>
  <si>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</si>
  <si>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</si>
  <si>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</si>
  <si>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</si>
  <si>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</si>
  <si>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</si>
  <si>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</si>
  <si>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</si>
  <si>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</si>
  <si>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</si>
  <si>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</si>
  <si>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</si>
  <si>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</si>
  <si>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</si>
  <si>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</si>
  <si>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</si>
  <si>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</si>
  <si>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</si>
  <si>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</si>
  <si>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</si>
  <si>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</si>
  <si>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</si>
  <si>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</si>
  <si>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</si>
  <si>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</si>
  <si>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</si>
  <si>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</si>
  <si>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</si>
  <si>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</si>
  <si>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</si>
  <si>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</si>
  <si>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</si>
  <si>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</si>
  <si>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</si>
  <si>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</si>
  <si>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</si>
  <si>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</si>
  <si>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</si>
  <si>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</si>
  <si>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</si>
  <si>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</si>
  <si>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</si>
  <si>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</si>
  <si>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</si>
  <si>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</si>
  <si>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</si>
  <si>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</si>
  <si>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</si>
  <si>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</si>
  <si>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</si>
  <si>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</si>
  <si>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</si>
  <si>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</si>
  <si>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</si>
  <si>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</si>
  <si>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</si>
  <si>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</si>
  <si>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</si>
  <si>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</si>
  <si>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</si>
  <si>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</si>
  <si>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</si>
  <si>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</si>
  <si>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</si>
  <si>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</si>
  <si>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</si>
  <si>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</si>
  <si>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</si>
  <si>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</si>
  <si>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</si>
  <si>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</si>
  <si>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</si>
  <si>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</si>
  <si>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</si>
  <si>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</si>
  <si>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</si>
  <si>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</si>
  <si>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</si>
  <si>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</si>
  <si>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</si>
  <si>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</si>
  <si>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</si>
  <si>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</si>
  <si>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</si>
  <si>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</si>
  <si>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</si>
  <si>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</si>
  <si>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</si>
  <si>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</si>
  <si>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</si>
  <si>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</si>
  <si>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</si>
  <si>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</si>
  <si>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</si>
  <si>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</si>
  <si>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</si>
  <si>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</si>
  <si>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</si>
  <si>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</si>
  <si>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</si>
  <si>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</si>
  <si>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</si>
  <si>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</si>
  <si>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</si>
  <si>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</si>
  <si>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</si>
  <si>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</si>
  <si>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</si>
  <si>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</si>
  <si>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</si>
  <si>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</si>
  <si>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</si>
  <si>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</si>
  <si>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</si>
  <si>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</si>
  <si>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</si>
  <si>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</si>
  <si>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</si>
  <si>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</si>
  <si>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</si>
  <si>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</si>
  <si>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</si>
  <si>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</si>
  <si>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</si>
  <si>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</si>
  <si>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</si>
  <si>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</si>
  <si>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</si>
  <si>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</si>
  <si>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</si>
  <si>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</si>
  <si>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</si>
  <si>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</si>
  <si>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</si>
  <si>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</si>
  <si>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</si>
  <si>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</si>
  <si>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</si>
  <si>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</si>
  <si>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</si>
  <si>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</si>
  <si>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</si>
  <si>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</si>
  <si>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</si>
  <si>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</si>
  <si>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</si>
  <si>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</si>
  <si>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</si>
  <si>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</si>
  <si>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</si>
  <si>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</si>
  <si>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</si>
  <si>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</si>
  <si>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</si>
  <si>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</si>
  <si>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</si>
  <si>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</si>
  <si>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</si>
  <si>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</si>
  <si>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</si>
  <si>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</si>
  <si>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</si>
  <si>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</si>
  <si>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</si>
  <si>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</si>
  <si>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</si>
  <si>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</si>
  <si>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</si>
  <si>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</si>
  <si>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</si>
  <si>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</si>
  <si>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</si>
  <si>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</si>
  <si>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</si>
  <si>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</si>
  <si>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</si>
  <si>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</si>
  <si>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</si>
  <si>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</si>
  <si>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</si>
  <si>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</si>
  <si>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</si>
  <si>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</si>
  <si>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</si>
  <si>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</si>
  <si>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</si>
  <si>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</si>
  <si>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</si>
  <si>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</si>
  <si>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</si>
  <si>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</si>
  <si>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</si>
  <si>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</si>
  <si>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</si>
  <si>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</si>
  <si>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</si>
  <si>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</si>
  <si>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</si>
  <si>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</si>
  <si>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</si>
  <si>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</si>
  <si>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</si>
  <si>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</si>
  <si>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</si>
  <si>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</si>
  <si>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</si>
  <si>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</si>
  <si>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</si>
  <si>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</si>
  <si>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</si>
  <si>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</si>
  <si>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</si>
  <si>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</si>
  <si>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</si>
  <si>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</si>
  <si>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</si>
  <si>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</si>
  <si>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</si>
  <si>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</si>
  <si>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</si>
  <si>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</si>
  <si>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</si>
  <si>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</si>
  <si>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</si>
  <si>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</si>
  <si>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</si>
  <si>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</si>
  <si>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</si>
  <si>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</si>
  <si>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</si>
  <si>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</si>
  <si>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</si>
  <si>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</si>
  <si>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</si>
  <si>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</si>
  <si>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</si>
  <si>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</si>
  <si>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</si>
  <si>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</si>
  <si>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</si>
  <si>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</si>
  <si>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</si>
  <si>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</si>
  <si>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</si>
  <si>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</si>
  <si>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</si>
  <si>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</si>
  <si>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</si>
  <si>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</si>
  <si>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</si>
  <si>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</si>
  <si>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</si>
  <si>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</si>
  <si>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</si>
  <si>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</si>
  <si>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</si>
  <si>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</si>
  <si>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</si>
  <si>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</si>
  <si>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</si>
  <si>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</si>
  <si>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</si>
  <si>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</si>
  <si>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</si>
  <si>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</si>
  <si>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</si>
  <si>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</si>
  <si>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</si>
  <si>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</si>
  <si>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</si>
  <si>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</si>
  <si>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</si>
  <si>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</si>
  <si>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</si>
  <si>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</si>
  <si>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</si>
  <si>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</si>
  <si>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</si>
  <si>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</si>
  <si>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</si>
  <si>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</si>
  <si>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</si>
  <si>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</si>
  <si>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</si>
  <si>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</si>
  <si>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</si>
  <si>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</si>
  <si>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</si>
  <si>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</si>
  <si>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</si>
  <si>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</si>
  <si>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</si>
  <si>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</si>
  <si>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</si>
  <si>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</si>
  <si>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</si>
  <si>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</si>
  <si>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</si>
  <si>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</si>
  <si>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</si>
  <si>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</si>
  <si>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</si>
  <si>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</si>
  <si>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</si>
  <si>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</si>
  <si>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</si>
  <si>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</si>
  <si>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</si>
  <si>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</si>
  <si>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</si>
  <si>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</si>
  <si>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</si>
  <si>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</si>
  <si>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</si>
  <si>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</si>
  <si>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</si>
  <si>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</si>
  <si>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</si>
  <si>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</si>
  <si>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</si>
  <si>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</si>
  <si>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</si>
  <si>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</si>
  <si>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</si>
  <si>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</si>
  <si>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</si>
  <si>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</si>
  <si>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</si>
  <si>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</si>
  <si>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</si>
  <si>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</si>
  <si>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</si>
  <si>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</si>
  <si>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</si>
  <si>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</si>
  <si>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</si>
  <si>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</si>
  <si>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</si>
  <si>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</si>
  <si>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</si>
  <si>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</si>
  <si>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</si>
  <si>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</si>
  <si>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</si>
  <si>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</si>
  <si>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</si>
  <si>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</si>
  <si>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</si>
  <si>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</si>
  <si>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</si>
  <si>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</si>
  <si>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</si>
  <si>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</si>
  <si>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</si>
  <si>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</si>
  <si>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</si>
  <si>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</si>
  <si>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</si>
  <si>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</si>
  <si>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</si>
  <si>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</si>
  <si>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</si>
  <si>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</si>
  <si>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</si>
  <si>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</si>
  <si>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</si>
  <si>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</si>
  <si>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</si>
  <si>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</si>
  <si>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</si>
  <si>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</si>
  <si>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</si>
  <si>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</si>
  <si>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</si>
  <si>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</si>
  <si>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</si>
  <si>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</si>
  <si>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</si>
  <si>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</si>
  <si>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</si>
  <si>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</si>
  <si>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</si>
  <si>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</si>
  <si>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</si>
  <si>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</si>
  <si>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</si>
  <si>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</si>
  <si>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</si>
  <si>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</si>
  <si>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</si>
  <si>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</si>
  <si>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</si>
  <si>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</si>
  <si>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</si>
  <si>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</si>
  <si>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</si>
  <si>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</si>
  <si>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</si>
  <si>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</si>
  <si>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</si>
  <si>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</si>
  <si>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</si>
  <si>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</si>
  <si>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</si>
  <si>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</si>
  <si>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</si>
  <si>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</si>
  <si>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</si>
  <si>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</si>
  <si>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</si>
  <si>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</si>
  <si>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</si>
  <si>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</si>
  <si>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</si>
  <si>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</si>
  <si>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</si>
  <si>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</si>
  <si>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</si>
  <si>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</si>
  <si>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</si>
  <si>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</si>
  <si>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</si>
  <si>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</si>
  <si>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</si>
  <si>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</si>
  <si>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</si>
  <si>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</si>
  <si>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</si>
  <si>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</si>
  <si>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</si>
  <si>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</si>
  <si>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</si>
  <si>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</si>
  <si>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</si>
  <si>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</si>
  <si>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</si>
  <si>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</si>
  <si>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</si>
  <si>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</si>
  <si>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</si>
  <si>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</si>
  <si>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</si>
  <si>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</si>
  <si>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</si>
  <si>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</si>
  <si>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</si>
  <si>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</si>
  <si>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</si>
  <si>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</si>
  <si>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</si>
  <si>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</si>
  <si>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</si>
  <si>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</si>
  <si>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</si>
  <si>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</si>
  <si>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</si>
  <si>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</si>
  <si>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</si>
  <si>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</si>
  <si>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</si>
  <si>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</si>
  <si>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</si>
  <si>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</si>
  <si>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</si>
  <si>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</si>
  <si>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</si>
  <si>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</si>
  <si>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</si>
  <si>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</si>
  <si>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</si>
  <si>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</si>
  <si>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</si>
  <si>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</si>
  <si>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</si>
  <si>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</si>
  <si>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</si>
  <si>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</si>
  <si>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</si>
  <si>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</si>
  <si>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</si>
  <si>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</si>
  <si>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</si>
  <si>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</si>
  <si>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</si>
  <si>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</si>
  <si>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</si>
  <si>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</si>
  <si>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</si>
  <si>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</si>
  <si>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</si>
  <si>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</si>
  <si>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</si>
  <si>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</si>
  <si>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</si>
  <si>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</si>
  <si>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</si>
  <si>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</si>
  <si>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</si>
  <si>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</si>
  <si>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</si>
  <si>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</si>
  <si>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</si>
  <si>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</si>
  <si>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</si>
  <si>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</si>
  <si>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</si>
  <si>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</si>
  <si>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</si>
  <si>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</si>
  <si>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</si>
  <si>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</si>
  <si>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</si>
  <si>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</si>
  <si>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</si>
  <si>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</si>
  <si>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</si>
  <si>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</si>
  <si>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</si>
  <si>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</si>
  <si>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</si>
  <si>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</si>
  <si>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</si>
  <si>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</si>
  <si>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</si>
  <si>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</si>
  <si>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</si>
  <si>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</si>
  <si>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</si>
  <si>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</si>
  <si>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</si>
  <si>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</si>
  <si>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</si>
  <si>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</si>
  <si>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</si>
  <si>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</si>
  <si>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</si>
  <si>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</si>
  <si>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</si>
  <si>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</si>
  <si>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</si>
  <si>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</si>
  <si>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</si>
  <si>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</si>
  <si>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</si>
  <si>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</si>
  <si>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</si>
  <si>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</si>
  <si>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</si>
  <si>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</si>
  <si>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</si>
  <si>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</si>
  <si>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</si>
  <si>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</si>
  <si>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</si>
  <si>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</si>
  <si>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</si>
  <si>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</si>
  <si>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</si>
  <si>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</si>
  <si>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</si>
  <si>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</si>
  <si>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</si>
  <si>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</si>
  <si>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</si>
  <si>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</si>
  <si>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</si>
  <si>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</si>
  <si>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</si>
  <si>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</si>
  <si>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</si>
  <si>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</si>
  <si>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</si>
  <si>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</si>
  <si>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</si>
  <si>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</si>
  <si>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</si>
  <si>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</si>
  <si>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</si>
  <si>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</si>
  <si>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</si>
  <si>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</si>
  <si>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</si>
  <si>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</si>
  <si>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</si>
  <si>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</si>
  <si>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</si>
  <si>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</si>
  <si>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</si>
  <si>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</si>
  <si>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</si>
  <si>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</si>
  <si>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</si>
  <si>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</si>
  <si>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</si>
  <si>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</si>
  <si>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</si>
  <si>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</si>
  <si>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</si>
  <si>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</si>
  <si>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</si>
  <si>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</si>
  <si>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</si>
  <si>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</si>
  <si>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</si>
  <si>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</si>
  <si>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</si>
  <si>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</si>
  <si>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</si>
  <si>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</si>
  <si>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</si>
  <si>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</si>
  <si>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</si>
  <si>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</si>
  <si>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</si>
  <si>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</si>
  <si>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</si>
  <si>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</si>
  <si>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</si>
  <si>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</si>
  <si>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</si>
  <si>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</si>
  <si>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</si>
  <si>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</si>
  <si>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</si>
  <si>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</si>
  <si>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</si>
  <si>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</si>
  <si>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</si>
  <si>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</si>
  <si>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</si>
  <si>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</si>
  <si>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</si>
  <si>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</si>
  <si>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</si>
  <si>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</si>
  <si>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</si>
  <si>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</si>
  <si>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</si>
  <si>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</si>
  <si>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</si>
  <si>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</si>
  <si>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</si>
  <si>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</si>
  <si>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</si>
  <si>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</si>
  <si>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</si>
  <si>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</si>
  <si>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</si>
  <si>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</si>
  <si>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</si>
  <si>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</si>
  <si>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</si>
  <si>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</si>
  <si>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</si>
  <si>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</si>
  <si>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</si>
  <si>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</si>
  <si>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</si>
  <si>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</si>
  <si>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</si>
  <si>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</si>
  <si>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</si>
  <si>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</si>
  <si>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</si>
  <si>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</si>
  <si>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</si>
  <si>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</si>
  <si>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</si>
  <si>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</si>
  <si>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</si>
  <si>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</si>
  <si>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</si>
  <si>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</si>
  <si>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</si>
  <si>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</si>
  <si>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</si>
  <si>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</si>
  <si>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</si>
  <si>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</si>
  <si>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</si>
  <si>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</si>
  <si>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</si>
  <si>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</si>
  <si>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</si>
  <si>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</si>
  <si>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</si>
  <si>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</si>
  <si>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</si>
  <si>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</si>
  <si>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</si>
  <si>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</si>
  <si>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</si>
  <si>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</si>
  <si>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</si>
  <si>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</si>
  <si>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</si>
  <si>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</si>
  <si>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</si>
  <si>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</si>
  <si>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</si>
  <si>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</si>
  <si>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</si>
  <si>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</si>
  <si>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</si>
  <si>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</si>
  <si>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</si>
  <si>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</si>
  <si>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</si>
  <si>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</si>
  <si>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</si>
  <si>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</si>
  <si>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</si>
  <si>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</si>
  <si>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</si>
  <si>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</si>
  <si>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</si>
  <si>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</si>
  <si>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</si>
  <si>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</si>
  <si>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</si>
  <si>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</si>
  <si>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</si>
  <si>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</si>
  <si>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</si>
  <si>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</si>
  <si>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</si>
  <si>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</si>
  <si>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</si>
  <si>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</si>
  <si>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</si>
  <si>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</si>
  <si>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</si>
  <si>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</si>
  <si>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</si>
  <si>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</si>
  <si>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</si>
  <si>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</si>
  <si>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</si>
  <si>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</si>
  <si>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</si>
  <si>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</si>
  <si>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</si>
  <si>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</si>
  <si>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</si>
  <si>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</si>
  <si>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</si>
  <si>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</si>
  <si>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</si>
  <si>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</si>
  <si>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</si>
  <si>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</si>
  <si>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</si>
  <si>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</si>
  <si>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</si>
  <si>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</si>
  <si>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</si>
  <si>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</si>
  <si>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</si>
  <si>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</si>
  <si>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</si>
  <si>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</si>
  <si>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</si>
  <si>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</si>
  <si>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</si>
  <si>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</si>
  <si>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</si>
  <si>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</si>
  <si>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</si>
  <si>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</si>
  <si>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</si>
  <si>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</si>
  <si>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</si>
  <si>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</si>
  <si>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</si>
  <si>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</si>
  <si>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</si>
  <si>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</si>
  <si>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</si>
  <si>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</si>
  <si>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</si>
  <si>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</si>
  <si>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</si>
  <si>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</si>
  <si>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</si>
  <si>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</si>
  <si>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</si>
  <si>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</si>
  <si>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</si>
  <si>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</si>
  <si>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</si>
  <si>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</si>
  <si>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</si>
  <si>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</si>
  <si>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</si>
  <si>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</si>
  <si>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</si>
  <si>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</si>
  <si>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</si>
  <si>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</si>
  <si>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</si>
  <si>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</si>
  <si>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</si>
  <si>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</si>
  <si>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</si>
  <si>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</si>
  <si>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</si>
  <si>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</si>
  <si>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</si>
  <si>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</si>
  <si>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</si>
  <si>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</si>
  <si>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</si>
  <si>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</si>
  <si>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</si>
  <si>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</si>
  <si>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</si>
  <si>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</si>
  <si>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</si>
  <si>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</si>
  <si>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</si>
  <si>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</si>
  <si>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</si>
  <si>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</si>
  <si>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</si>
  <si>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</si>
  <si>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</si>
  <si>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</si>
  <si>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</si>
  <si>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</si>
  <si>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</si>
  <si>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</si>
  <si>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</si>
  <si>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</si>
  <si>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</si>
  <si>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</si>
  <si>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</si>
  <si>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</si>
  <si>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</si>
  <si>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</si>
  <si>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</si>
  <si>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</si>
  <si>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</si>
  <si>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</si>
  <si>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</si>
  <si>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</si>
  <si>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</si>
  <si>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</si>
  <si>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</si>
  <si>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</si>
  <si>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</si>
  <si>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</si>
  <si>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</si>
  <si>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</si>
  <si>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</si>
  <si>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</si>
  <si>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</si>
  <si>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</si>
  <si>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</si>
  <si>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</si>
  <si>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</si>
  <si>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</si>
  <si>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</si>
  <si>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</si>
  <si>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</si>
  <si>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</si>
  <si>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</si>
  <si>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</si>
  <si>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</si>
  <si>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</si>
  <si>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</si>
  <si>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</si>
  <si>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</si>
  <si>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</si>
  <si>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</si>
  <si>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</si>
  <si>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</si>
  <si>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</si>
  <si>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</si>
  <si>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</si>
  <si>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</si>
  <si>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</si>
  <si>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</si>
  <si>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</si>
  <si>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</si>
  <si>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</si>
  <si>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</si>
  <si>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</si>
  <si>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</si>
  <si>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</si>
  <si>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</si>
  <si>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</si>
  <si>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</si>
  <si>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</si>
  <si>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</si>
  <si>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</si>
  <si>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</si>
  <si>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</si>
  <si>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</si>
  <si>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</si>
  <si>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</si>
  <si>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</si>
  <si>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</si>
  <si>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</si>
  <si>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</si>
  <si>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</si>
  <si>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</si>
  <si>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</si>
  <si>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</si>
  <si>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</si>
  <si>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</si>
  <si>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</si>
  <si>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</si>
  <si>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</si>
  <si>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</si>
  <si>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</si>
  <si>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</si>
  <si>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</si>
  <si>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</si>
  <si>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</si>
  <si>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</si>
  <si>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</si>
  <si>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</si>
  <si>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</si>
  <si>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</si>
  <si>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</si>
  <si>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</si>
  <si>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</si>
  <si>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</si>
  <si>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</si>
  <si>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</si>
  <si>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</si>
  <si>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</si>
  <si>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</si>
  <si>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</si>
  <si>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</si>
  <si>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</si>
  <si>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</si>
  <si>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</si>
  <si>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</si>
  <si>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</si>
  <si>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</si>
  <si>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</si>
  <si>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</si>
  <si>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</si>
  <si>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</si>
  <si>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</si>
  <si>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</si>
  <si>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</si>
  <si>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</si>
  <si>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</si>
  <si>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</si>
  <si>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</si>
  <si>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</si>
  <si>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</si>
  <si>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</si>
  <si>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</si>
  <si>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</si>
  <si>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</si>
  <si>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</si>
  <si>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</si>
  <si>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</si>
  <si>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</si>
  <si>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</si>
  <si>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</si>
  <si>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</si>
  <si>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</si>
  <si>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</si>
  <si>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</si>
  <si>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</si>
  <si>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</si>
  <si>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</si>
  <si>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</si>
  <si>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</si>
  <si>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</si>
  <si>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</si>
  <si>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</si>
  <si>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</si>
  <si>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</si>
  <si>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</si>
  <si>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</si>
  <si>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</si>
  <si>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</si>
  <si>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</si>
  <si>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</si>
  <si>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</si>
  <si>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</si>
  <si>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</si>
  <si>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</si>
  <si>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</si>
  <si>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</si>
  <si>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</si>
  <si>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</si>
  <si>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</si>
  <si>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</si>
  <si>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</si>
  <si>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</si>
  <si>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</si>
  <si>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</si>
  <si>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</si>
  <si>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</si>
  <si>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</si>
  <si>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</si>
  <si>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</si>
  <si>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</si>
  <si>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</si>
  <si>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</si>
  <si>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</si>
  <si>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</si>
  <si>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</si>
  <si>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</si>
  <si>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</si>
  <si>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</si>
  <si>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</si>
  <si>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</si>
  <si>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</si>
  <si>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</si>
  <si>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</si>
  <si>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</si>
  <si>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</si>
  <si>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</si>
  <si>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</si>
  <si>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</si>
  <si>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</si>
  <si>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</si>
  <si>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</si>
  <si>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</si>
  <si>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</si>
  <si>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</si>
  <si>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</si>
  <si>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</si>
  <si>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</si>
  <si>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</si>
  <si>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</si>
  <si>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</si>
  <si>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</si>
  <si>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</si>
  <si>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</si>
  <si>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</si>
  <si>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</si>
  <si>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</si>
  <si>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</si>
  <si>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</si>
  <si>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</si>
  <si>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</si>
  <si>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</si>
  <si>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</si>
  <si>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</si>
  <si>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</si>
  <si>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</si>
  <si>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</si>
  <si>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</si>
  <si>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</si>
  <si>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</si>
  <si>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</si>
  <si>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</si>
  <si>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</si>
  <si>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</si>
  <si>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</si>
  <si>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</si>
  <si>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</si>
  <si>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</si>
  <si>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</si>
  <si>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</si>
  <si>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</si>
  <si>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</si>
  <si>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</si>
  <si>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</si>
  <si>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</si>
  <si>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</si>
  <si>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</si>
  <si>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</si>
  <si>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</si>
  <si>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</si>
  <si>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</si>
  <si>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</si>
  <si>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</si>
  <si>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</si>
  <si>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</si>
  <si>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</si>
  <si>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</si>
  <si>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</si>
  <si>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</si>
  <si>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</si>
  <si>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</si>
  <si>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</si>
  <si>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</si>
  <si>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</si>
  <si>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</si>
  <si>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</si>
  <si>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</si>
  <si>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</si>
  <si>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</si>
  <si>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</si>
  <si>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</si>
  <si>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</si>
  <si>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</si>
  <si>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</si>
  <si>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</si>
  <si>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</si>
  <si>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</si>
  <si>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</si>
  <si>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</si>
  <si>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</si>
  <si>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</si>
  <si>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</si>
  <si>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</si>
  <si>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</si>
  <si>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</si>
  <si>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</si>
  <si>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</si>
  <si>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</si>
  <si>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</si>
  <si>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</si>
  <si>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</si>
  <si>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</si>
  <si>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</si>
  <si>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</si>
  <si>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</si>
  <si>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</si>
  <si>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</si>
  <si>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</si>
  <si>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</si>
  <si>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</si>
  <si>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</si>
  <si>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</si>
  <si>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</si>
  <si>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</si>
  <si>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</si>
  <si>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</si>
  <si>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</si>
  <si>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</si>
  <si>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</si>
  <si>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</si>
  <si>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</si>
  <si>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</si>
  <si>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</si>
  <si>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</si>
  <si>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</si>
  <si>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</si>
  <si>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</si>
  <si>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</si>
  <si>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</si>
  <si>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</si>
  <si>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</si>
  <si>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</si>
  <si>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</si>
  <si>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</si>
  <si>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</si>
  <si>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</si>
  <si>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</si>
  <si>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</si>
  <si>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</si>
  <si>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</si>
  <si>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</si>
  <si>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</si>
  <si>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</si>
  <si>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</si>
  <si>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</si>
  <si>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</si>
  <si>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</si>
  <si>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</si>
  <si>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</si>
  <si>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</si>
  <si>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</si>
  <si>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</si>
  <si>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</si>
  <si>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</si>
  <si>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</si>
  <si>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</si>
  <si>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</si>
  <si>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</si>
  <si>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</si>
  <si>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</si>
  <si>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</si>
  <si>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</si>
  <si>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</si>
  <si>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</si>
  <si>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</si>
  <si>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</si>
  <si>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</si>
  <si>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</si>
  <si>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</si>
  <si>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</si>
  <si>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</si>
  <si>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</si>
  <si>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</si>
  <si>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</si>
  <si>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</si>
  <si>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</si>
  <si>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</si>
  <si>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</si>
  <si>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</si>
  <si>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</si>
  <si>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</si>
  <si>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</si>
  <si>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</si>
  <si>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</si>
  <si>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</si>
  <si>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</si>
  <si>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</si>
  <si>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</si>
  <si>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</si>
  <si>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</si>
  <si>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</si>
  <si>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</si>
  <si>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</si>
  <si>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</si>
  <si>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</si>
  <si>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</si>
  <si>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</si>
  <si>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</si>
  <si>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</si>
  <si>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</si>
  <si>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</si>
  <si>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</si>
  <si>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</si>
  <si>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</si>
  <si>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</si>
  <si>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</si>
  <si>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</si>
  <si>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</si>
  <si>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</si>
  <si>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</si>
  <si>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</si>
  <si>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</si>
  <si>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</si>
  <si>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</si>
  <si>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</si>
  <si>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</si>
  <si>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</si>
  <si>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</si>
  <si>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</si>
  <si>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</si>
  <si>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</si>
  <si>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</si>
  <si>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</si>
  <si>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</si>
  <si>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</si>
  <si>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</si>
  <si>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</si>
  <si>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</si>
  <si>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</si>
  <si>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</si>
  <si>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</si>
  <si>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</si>
  <si>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</si>
  <si>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</si>
  <si>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</si>
  <si>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</si>
  <si>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</si>
  <si>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</si>
  <si>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</si>
  <si>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</si>
  <si>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</si>
  <si>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</si>
  <si>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</si>
  <si>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</si>
  <si>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</si>
  <si>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</si>
  <si>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</si>
  <si>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</si>
  <si>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</si>
  <si>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</si>
  <si>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</si>
  <si>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</si>
  <si>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</si>
  <si>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</si>
  <si>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</si>
  <si>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</si>
  <si>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</si>
  <si>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</si>
  <si>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</si>
  <si>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</si>
  <si>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</si>
  <si>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</si>
  <si>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</si>
  <si>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</si>
  <si>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</si>
  <si>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</si>
  <si>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</si>
  <si>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</si>
  <si>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</si>
  <si>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</si>
  <si>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</si>
  <si>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</si>
  <si>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</si>
  <si>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</si>
  <si>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</si>
  <si>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</si>
  <si>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</si>
  <si>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</si>
  <si>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</si>
  <si>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</si>
  <si>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</si>
  <si>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</si>
  <si>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</si>
  <si>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</si>
  <si>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</si>
  <si>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</si>
  <si>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</si>
  <si>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</si>
  <si>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</si>
  <si>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</si>
  <si>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</si>
  <si>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</si>
  <si>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</si>
  <si>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</si>
  <si>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</si>
  <si>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</si>
  <si>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</si>
  <si>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</si>
  <si>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</si>
  <si>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</si>
  <si>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</si>
  <si>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</si>
  <si>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</si>
  <si>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</si>
  <si>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</si>
  <si>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</si>
  <si>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</si>
  <si>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</si>
  <si>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</si>
  <si>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</si>
  <si>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</si>
  <si>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</si>
  <si>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</si>
  <si>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</si>
  <si>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</si>
  <si>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</si>
  <si>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</si>
  <si>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</si>
  <si>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</si>
  <si>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</si>
  <si>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</si>
  <si>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</si>
  <si>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</si>
  <si>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</si>
  <si>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</si>
  <si>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</si>
  <si>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</si>
  <si>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</si>
  <si>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</si>
  <si>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</si>
  <si>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</si>
  <si>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</si>
  <si>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</si>
  <si>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</si>
  <si>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</si>
  <si>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</si>
  <si>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</si>
  <si>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</si>
  <si>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</si>
  <si>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</si>
  <si>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</si>
  <si>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</si>
  <si>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</si>
  <si>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</si>
  <si>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</si>
  <si>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</si>
  <si>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</si>
  <si>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</si>
  <si>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</si>
  <si>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</si>
  <si>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</si>
  <si>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</si>
  <si>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</si>
  <si>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</si>
  <si>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</si>
  <si>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</si>
  <si>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</si>
  <si>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</si>
  <si>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</si>
  <si>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</si>
  <si>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</si>
  <si>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</si>
  <si>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</si>
  <si>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</si>
  <si>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</si>
  <si>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</si>
  <si>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</si>
  <si>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</si>
  <si>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</si>
  <si>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</si>
  <si>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</si>
  <si>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</si>
  <si>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</si>
  <si>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</si>
  <si>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</si>
  <si>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</si>
  <si>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</si>
  <si>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</si>
  <si>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</si>
  <si>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</si>
  <si>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</si>
  <si>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</si>
  <si>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</si>
  <si>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</si>
  <si>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</si>
  <si>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</si>
  <si>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</si>
  <si>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</si>
  <si>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</si>
  <si>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</si>
  <si>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</si>
  <si>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</si>
  <si>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</si>
  <si>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</si>
  <si>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</si>
  <si>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</si>
  <si>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</si>
  <si>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</si>
  <si>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</si>
  <si>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</si>
  <si>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</si>
  <si>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</si>
  <si>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</si>
  <si>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</si>
  <si>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</si>
  <si>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</si>
  <si>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</si>
  <si>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</si>
  <si>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</si>
  <si>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</si>
  <si>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</si>
  <si>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</si>
  <si>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</si>
  <si>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</si>
  <si>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</si>
  <si>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</si>
  <si>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</si>
  <si>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</si>
  <si>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</si>
  <si>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</si>
  <si>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</si>
  <si>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</si>
  <si>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</si>
  <si>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</si>
  <si>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</si>
  <si>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</si>
  <si>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</si>
  <si>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</si>
  <si>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</si>
  <si>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</si>
  <si>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</si>
  <si>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</si>
  <si>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</si>
  <si>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</si>
  <si>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</si>
  <si>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</si>
  <si>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</si>
  <si>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</si>
  <si>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</si>
  <si>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</si>
  <si>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</si>
  <si>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</si>
  <si>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</si>
  <si>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</si>
  <si>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</si>
  <si>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</si>
  <si>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</si>
  <si>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</si>
  <si>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</si>
  <si>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</si>
  <si>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</si>
  <si>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</si>
  <si>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</si>
  <si>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</si>
  <si>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</si>
  <si>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</si>
  <si>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</si>
  <si>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</si>
  <si>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</si>
  <si>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</si>
  <si>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</si>
  <si>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</si>
  <si>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</si>
  <si>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</si>
  <si>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</si>
  <si>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</si>
  <si>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</si>
  <si>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</si>
  <si>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</si>
  <si>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</si>
  <si>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</si>
  <si>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</si>
  <si>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</si>
  <si>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</si>
  <si>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</si>
  <si>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</si>
  <si>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</si>
  <si>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</si>
  <si>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</si>
  <si>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</si>
  <si>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</si>
  <si>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</si>
  <si>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</si>
  <si>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</si>
  <si>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</si>
  <si>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</si>
  <si>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</si>
  <si>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</si>
  <si>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</si>
  <si>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</si>
  <si>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</si>
  <si>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</si>
  <si>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</si>
  <si>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</si>
  <si>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</si>
  <si>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</si>
  <si>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</si>
  <si>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</si>
  <si>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</si>
  <si>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</si>
  <si>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</si>
  <si>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</si>
  <si>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</si>
  <si>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</si>
  <si>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</si>
  <si>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</si>
  <si>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</si>
  <si>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</si>
  <si>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</si>
  <si>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</si>
  <si>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</si>
  <si>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</si>
  <si>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</si>
  <si>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</si>
  <si>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</si>
  <si>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</si>
  <si>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</si>
  <si>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</si>
  <si>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</si>
  <si>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</si>
  <si>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</si>
  <si>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</si>
  <si>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</si>
  <si>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</si>
  <si>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</si>
  <si>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</si>
  <si>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</si>
  <si>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</si>
  <si>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</si>
  <si>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</si>
  <si>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</si>
  <si>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</si>
  <si>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</si>
  <si>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</si>
  <si>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</si>
  <si>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</si>
  <si>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</si>
  <si>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</si>
  <si>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</si>
  <si>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</si>
  <si>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</si>
  <si>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</si>
  <si>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</si>
  <si>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</si>
  <si>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</si>
  <si>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</si>
  <si>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</si>
  <si>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</si>
  <si>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</si>
  <si>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</si>
  <si>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</si>
  <si>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</si>
  <si>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</si>
  <si>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</si>
  <si>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</si>
  <si>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</si>
  <si>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</si>
  <si>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</si>
  <si>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</si>
  <si>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</si>
  <si>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</si>
  <si>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</si>
  <si>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</si>
  <si>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</si>
  <si>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</si>
  <si>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</si>
  <si>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</si>
  <si>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</si>
  <si>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</si>
  <si>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</si>
  <si>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</si>
  <si>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</si>
  <si>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</si>
  <si>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</si>
  <si>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</si>
  <si>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</si>
  <si>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</si>
  <si>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</si>
  <si>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</si>
  <si>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</si>
  <si>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</si>
  <si>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</si>
  <si>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</si>
  <si>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</si>
  <si>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</si>
  <si>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</si>
  <si>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</si>
  <si>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</si>
  <si>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</si>
  <si>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</si>
  <si>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</si>
  <si>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</si>
  <si>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</si>
  <si>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</si>
  <si>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</si>
  <si>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</si>
  <si>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</si>
  <si>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</si>
  <si>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</si>
  <si>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</si>
  <si>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</si>
  <si>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</si>
  <si>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</si>
  <si>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</si>
  <si>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</si>
  <si>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</si>
  <si>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</si>
  <si>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</si>
  <si>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</si>
  <si>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</si>
  <si>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</si>
  <si>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</si>
  <si>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</si>
  <si>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</si>
  <si>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</si>
  <si>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</si>
  <si>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</si>
  <si>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</si>
  <si>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</si>
  <si>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</si>
  <si>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</si>
  <si>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</si>
  <si>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</si>
  <si>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</si>
  <si>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</si>
  <si>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</si>
  <si>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</si>
  <si>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</si>
  <si>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</si>
  <si>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</si>
  <si>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</si>
  <si>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</si>
  <si>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</si>
  <si>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</si>
  <si>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</si>
  <si>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</si>
  <si>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</si>
  <si>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</si>
  <si>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</si>
  <si>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</si>
  <si>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</si>
  <si>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</si>
  <si>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</si>
  <si>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</si>
  <si>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</si>
  <si>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</si>
  <si>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</si>
  <si>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</si>
  <si>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</si>
  <si>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</si>
  <si>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</si>
  <si>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</si>
  <si>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</si>
  <si>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</si>
  <si>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</si>
  <si>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</si>
  <si>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</si>
  <si>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</si>
  <si>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</si>
  <si>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</si>
  <si>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</si>
  <si>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</si>
  <si>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</si>
  <si>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</si>
  <si>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</si>
  <si>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</si>
  <si>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</si>
  <si>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</si>
  <si>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</si>
  <si>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</si>
  <si>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</si>
  <si>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</si>
  <si>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</si>
  <si>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</si>
  <si>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</si>
  <si>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</si>
  <si>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</si>
  <si>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</si>
  <si>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</si>
  <si>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</si>
  <si>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</si>
  <si>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</si>
  <si>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</si>
  <si>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</si>
  <si>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</si>
  <si>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</si>
  <si>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</si>
  <si>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</si>
  <si>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</si>
  <si>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</si>
  <si>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</si>
  <si>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</si>
  <si>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</si>
  <si>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</si>
  <si>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</si>
  <si>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</si>
  <si>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</si>
  <si>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</si>
  <si>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</si>
  <si>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</si>
  <si>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</si>
  <si>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</si>
  <si>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</si>
  <si>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</si>
  <si>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</si>
  <si>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</si>
  <si>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</si>
  <si>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</si>
  <si>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</si>
  <si>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</si>
  <si>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</si>
  <si>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</si>
  <si>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</si>
  <si>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</si>
  <si>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</si>
  <si>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</si>
  <si>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</si>
  <si>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</si>
  <si>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</si>
  <si>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</si>
  <si>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</si>
  <si>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</si>
  <si>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</si>
  <si>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</si>
  <si>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</si>
  <si>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</si>
  <si>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</si>
  <si>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</si>
  <si>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</si>
  <si>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</si>
  <si>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</si>
  <si>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</si>
  <si>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</si>
  <si>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</si>
  <si>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</si>
  <si>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</si>
  <si>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</si>
  <si>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</si>
  <si>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</si>
  <si>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</si>
  <si>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</si>
  <si>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</si>
  <si>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</si>
  <si>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</si>
  <si>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</si>
  <si>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</si>
  <si>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</si>
  <si>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</si>
  <si>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</si>
  <si>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</si>
  <si>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</si>
  <si>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</si>
  <si>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</si>
  <si>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</si>
  <si>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</si>
  <si>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</si>
  <si>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</si>
  <si>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</si>
  <si>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</si>
  <si>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</si>
  <si>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</si>
  <si>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</si>
  <si>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</si>
  <si>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</si>
  <si>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</si>
  <si>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</si>
  <si>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</si>
  <si>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</si>
  <si>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</si>
  <si>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</si>
  <si>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</si>
  <si>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</si>
  <si>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</si>
  <si>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</si>
  <si>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</si>
  <si>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</si>
  <si>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</si>
  <si>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</si>
  <si>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</si>
  <si>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</si>
  <si>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</si>
  <si>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</si>
  <si>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</si>
  <si>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</si>
  <si>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</si>
  <si>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</si>
  <si>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</si>
  <si>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</si>
  <si>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</si>
  <si>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</si>
  <si>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</si>
  <si>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</si>
  <si>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</si>
  <si>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</si>
  <si>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</si>
  <si>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</si>
  <si>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</si>
  <si>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</si>
  <si>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</si>
  <si>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</si>
  <si>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</si>
  <si>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</si>
  <si>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</si>
  <si>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</si>
  <si>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</si>
  <si>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</si>
  <si>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</si>
  <si>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</si>
  <si>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</si>
  <si>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</si>
  <si>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</si>
  <si>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</si>
  <si>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</si>
  <si>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</si>
  <si>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</si>
  <si>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</si>
  <si>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</si>
  <si>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</si>
  <si>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</si>
  <si>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</si>
  <si>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</si>
  <si>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</si>
  <si>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</si>
  <si>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</si>
  <si>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</si>
  <si>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</si>
  <si>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</si>
  <si>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</si>
  <si>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</si>
  <si>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</si>
  <si>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</si>
  <si>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</si>
  <si>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</si>
  <si>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</si>
  <si>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</si>
  <si>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</si>
  <si>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</si>
  <si>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</si>
  <si>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</si>
  <si>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</si>
  <si>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</si>
  <si>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</si>
  <si>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</si>
  <si>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</si>
  <si>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</si>
  <si>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</si>
  <si>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</si>
  <si>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</si>
  <si>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</si>
  <si>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</si>
  <si>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</si>
  <si>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</si>
  <si>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</si>
  <si>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</si>
  <si>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</si>
  <si>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</si>
  <si>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</si>
  <si>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</si>
  <si>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</si>
  <si>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</si>
  <si>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</si>
  <si>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</si>
  <si>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</si>
  <si>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</si>
  <si>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</si>
  <si>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</si>
  <si>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</si>
  <si>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</si>
  <si>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</si>
  <si>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</si>
  <si>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</si>
  <si>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</si>
  <si>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</si>
  <si>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</si>
  <si>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</si>
  <si>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</si>
  <si>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</si>
  <si>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</si>
  <si>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</si>
  <si>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</si>
  <si>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</si>
  <si>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</si>
  <si>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</si>
  <si>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</si>
  <si>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</si>
  <si>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</si>
  <si>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</si>
  <si>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</si>
  <si>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</si>
  <si>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</si>
  <si>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</si>
  <si>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</si>
  <si>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</si>
  <si>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</si>
  <si>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</si>
  <si>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</si>
  <si>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</si>
  <si>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</si>
  <si>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</si>
  <si>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</si>
  <si>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</si>
  <si>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</si>
  <si>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</si>
  <si>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</si>
  <si>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</si>
  <si>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</si>
  <si>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</si>
  <si>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</si>
  <si>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</si>
  <si>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</si>
  <si>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</si>
  <si>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</si>
  <si>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</si>
  <si>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</si>
  <si>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</si>
  <si>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</si>
  <si>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</si>
  <si>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</si>
  <si>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</si>
  <si>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</si>
  <si>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</si>
  <si>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</si>
  <si>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</si>
  <si>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</si>
  <si>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</si>
  <si>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</si>
  <si>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</si>
  <si>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</si>
  <si>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</si>
  <si>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</si>
  <si>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</si>
  <si>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</si>
  <si>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</si>
  <si>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</si>
  <si>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</si>
  <si>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</si>
  <si>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</si>
  <si>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</si>
  <si>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</si>
  <si>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</si>
  <si>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</si>
  <si>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</si>
  <si>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</si>
  <si>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</si>
  <si>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</si>
  <si>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</si>
  <si>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</si>
  <si>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</si>
  <si>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</si>
  <si>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</si>
  <si>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</si>
  <si>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</si>
  <si>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</si>
  <si>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</si>
  <si>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</si>
  <si>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</si>
  <si>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</si>
  <si>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</si>
  <si>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</si>
  <si>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</si>
  <si>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</si>
  <si>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</si>
  <si>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</si>
  <si>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</si>
  <si>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</si>
  <si>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</si>
  <si>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</si>
  <si>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</si>
  <si>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</si>
  <si>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</si>
  <si>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</si>
  <si>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</si>
  <si>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</si>
  <si>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</si>
  <si>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</si>
  <si>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</si>
  <si>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</si>
  <si>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</si>
  <si>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</si>
  <si>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</si>
  <si>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</si>
  <si>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</si>
  <si>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</si>
  <si>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</si>
  <si>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</si>
  <si>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</si>
  <si>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</si>
  <si>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</si>
  <si>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</si>
  <si>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</si>
  <si>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</si>
  <si>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</si>
  <si>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</si>
  <si>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</si>
  <si>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</si>
  <si>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</si>
  <si>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</si>
  <si>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</si>
  <si>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</si>
  <si>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</si>
  <si>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</si>
  <si>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</si>
  <si>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</si>
  <si>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</si>
  <si>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</si>
  <si>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</si>
  <si>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</si>
  <si>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</si>
  <si>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</si>
  <si>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</si>
  <si>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</si>
  <si>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</si>
  <si>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</si>
  <si>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</si>
  <si>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</si>
  <si>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</si>
  <si>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</si>
  <si>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</si>
  <si>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</si>
  <si>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</si>
  <si>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</si>
  <si>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</si>
  <si>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</si>
  <si>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</si>
  <si>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</si>
  <si>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</si>
  <si>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</si>
  <si>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</si>
  <si>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</si>
  <si>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</si>
  <si>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</si>
  <si>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</si>
  <si>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</si>
  <si>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</si>
  <si>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</si>
  <si>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</si>
  <si>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</si>
  <si>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</si>
  <si>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</si>
  <si>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</si>
  <si>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</si>
  <si>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</si>
  <si>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</si>
  <si>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</si>
  <si>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</si>
  <si>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</si>
  <si>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</si>
  <si>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</si>
  <si>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</si>
  <si>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</si>
  <si>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</si>
  <si>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</si>
  <si>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</si>
  <si>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</si>
  <si>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</si>
  <si>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</si>
  <si>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</si>
  <si>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</si>
  <si>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</si>
  <si>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</si>
  <si>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</si>
  <si>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</si>
  <si>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</si>
  <si>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</si>
  <si>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</si>
  <si>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</si>
  <si>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</si>
  <si>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</si>
  <si>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</si>
  <si>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</si>
  <si>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</si>
  <si>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</si>
  <si>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</si>
  <si>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</si>
  <si>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</si>
  <si>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</si>
  <si>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</si>
  <si>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</si>
  <si>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</si>
  <si>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</si>
  <si>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</si>
  <si>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</si>
  <si>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</si>
  <si>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</si>
  <si>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</si>
  <si>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</si>
  <si>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</si>
  <si>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</si>
  <si>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</si>
  <si>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</si>
  <si>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</si>
  <si>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</si>
  <si>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</si>
  <si>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</si>
  <si>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</si>
  <si>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</si>
  <si>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</si>
  <si>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</si>
  <si>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</si>
  <si>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</si>
  <si>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</si>
  <si>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</si>
  <si>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</si>
  <si>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</si>
  <si>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</si>
  <si>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</si>
  <si>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</si>
  <si>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</si>
  <si>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</si>
  <si>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</si>
  <si>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</si>
  <si>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</si>
  <si>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</si>
  <si>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</si>
  <si>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</si>
  <si>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</si>
  <si>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</si>
  <si>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</si>
  <si>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</si>
  <si>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</si>
  <si>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</si>
  <si>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</si>
  <si>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</si>
  <si>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</si>
  <si>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</si>
  <si>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</si>
  <si>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</si>
  <si>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</si>
  <si>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</si>
  <si>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</si>
  <si>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</si>
  <si>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</si>
  <si>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</si>
  <si>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</si>
  <si>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</si>
  <si>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</si>
  <si>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</si>
  <si>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</si>
  <si>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</si>
  <si>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</si>
  <si>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</si>
  <si>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</si>
  <si>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</si>
  <si>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</si>
  <si>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</si>
  <si>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</si>
  <si>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</si>
  <si>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</si>
  <si>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</si>
  <si>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</si>
  <si>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</si>
  <si>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</si>
  <si>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</si>
  <si>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</si>
  <si>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</si>
  <si>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</si>
  <si>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</si>
  <si>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</si>
  <si>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</si>
  <si>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</si>
  <si>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</si>
  <si>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</si>
  <si>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</si>
  <si>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</si>
  <si>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</si>
  <si>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</si>
  <si>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</si>
  <si>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</si>
  <si>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</si>
  <si>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</si>
  <si>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</si>
  <si>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</si>
  <si>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</si>
  <si>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</si>
  <si>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</si>
  <si>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</si>
  <si>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</si>
  <si>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</si>
  <si>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</si>
  <si>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</si>
  <si>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</si>
  <si>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</si>
  <si>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</si>
  <si>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</si>
  <si>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</si>
  <si>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</si>
  <si>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</si>
  <si>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</si>
  <si>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</si>
  <si>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</si>
  <si>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</si>
  <si>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</si>
  <si>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</si>
  <si>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</si>
  <si>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</si>
  <si>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</si>
  <si>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</si>
  <si>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</si>
  <si>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</si>
  <si>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</si>
  <si>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</si>
  <si>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</si>
  <si>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</si>
  <si>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</si>
  <si>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</si>
  <si>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</si>
  <si>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</si>
  <si>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</si>
  <si>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</si>
  <si>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</si>
  <si>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</si>
  <si>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</si>
  <si>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</si>
  <si>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</si>
  <si>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</si>
  <si>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</si>
  <si>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</si>
  <si>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</si>
  <si>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</si>
  <si>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</si>
  <si>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</si>
  <si>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</si>
  <si>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</si>
  <si>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</si>
  <si>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</si>
  <si>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</si>
  <si>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</si>
  <si>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</si>
  <si>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</si>
  <si>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</si>
  <si>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</si>
  <si>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</si>
  <si>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</si>
  <si>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</si>
  <si>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</si>
  <si>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</si>
  <si>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</si>
  <si>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</si>
  <si>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</si>
  <si>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</si>
  <si>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</si>
  <si>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</si>
  <si>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</si>
  <si>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</si>
  <si>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</si>
  <si>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</si>
  <si>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</si>
  <si>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</si>
  <si>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</si>
  <si>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</si>
  <si>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</si>
  <si>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</si>
  <si>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</si>
  <si>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</si>
  <si>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</si>
  <si>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</si>
  <si>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</si>
  <si>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</si>
  <si>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</si>
  <si>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</si>
  <si>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</si>
  <si>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</si>
  <si>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</si>
  <si>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</si>
  <si>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</si>
  <si>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</si>
  <si>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</si>
  <si>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</si>
  <si>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</si>
  <si>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</si>
  <si>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</si>
  <si>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</si>
  <si>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</si>
  <si>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</si>
  <si>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</si>
  <si>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</si>
  <si>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</si>
  <si>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</si>
  <si>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</si>
  <si>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</si>
  <si>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</si>
  <si>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</si>
  <si>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</si>
  <si>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</si>
  <si>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</si>
  <si>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</si>
  <si>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</si>
  <si>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</si>
  <si>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</si>
  <si>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</si>
  <si>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</si>
  <si>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</si>
  <si>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</si>
  <si>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</si>
  <si>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</si>
  <si>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</si>
  <si>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</si>
  <si>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</si>
  <si>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</si>
  <si>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</si>
  <si>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</si>
  <si>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</si>
  <si>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</si>
  <si>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</si>
  <si>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</si>
  <si>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</si>
  <si>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</si>
  <si>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</si>
  <si>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</si>
  <si>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</si>
  <si>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</si>
  <si>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</si>
  <si>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</si>
  <si>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</si>
  <si>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</si>
  <si>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</si>
  <si>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</si>
  <si>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</si>
  <si>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</si>
  <si>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</si>
  <si>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</si>
  <si>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</si>
  <si>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</si>
  <si>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</si>
  <si>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</si>
  <si>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</si>
  <si>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</si>
  <si>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</si>
  <si>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</si>
  <si>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</si>
  <si>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</si>
  <si>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</si>
  <si>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</si>
  <si>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</si>
  <si>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</si>
  <si>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</si>
  <si>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</si>
  <si>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</si>
  <si>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</si>
  <si>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</si>
  <si>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</si>
  <si>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</si>
  <si>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</si>
  <si>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</si>
  <si>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</si>
  <si>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</si>
  <si>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</si>
  <si>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</si>
  <si>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</si>
  <si>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</si>
  <si>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</si>
  <si>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</si>
  <si>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</si>
  <si>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</si>
  <si>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</si>
  <si>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</si>
  <si>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</si>
  <si>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</si>
  <si>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</si>
  <si>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</si>
  <si>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</si>
  <si>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</si>
  <si>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</si>
  <si>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</si>
  <si>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</si>
  <si>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</si>
  <si>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</si>
  <si>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</si>
  <si>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</si>
  <si>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</si>
  <si>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</si>
  <si>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</si>
  <si>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</si>
  <si>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</si>
  <si>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</si>
  <si>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</si>
  <si>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</si>
  <si>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</si>
  <si>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</si>
  <si>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</si>
  <si>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</si>
  <si>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</si>
  <si>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</si>
  <si>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</si>
  <si>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</si>
  <si>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</si>
  <si>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</si>
  <si>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</si>
  <si>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</si>
  <si>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</si>
  <si>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</si>
  <si>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</si>
  <si>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</si>
  <si>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</si>
  <si>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</si>
  <si>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</si>
  <si>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</si>
  <si>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</si>
  <si>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</si>
  <si>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</si>
  <si>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</si>
  <si>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</si>
  <si>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</si>
  <si>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</si>
  <si>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</si>
  <si>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</si>
  <si>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</si>
  <si>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</si>
  <si>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</si>
  <si>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</si>
  <si>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</si>
  <si>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</si>
  <si>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</si>
  <si>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</si>
  <si>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</si>
  <si>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</si>
  <si>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</si>
  <si>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</si>
  <si>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</si>
  <si>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</si>
  <si>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</si>
  <si>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</si>
  <si>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</si>
  <si>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</si>
  <si>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</si>
  <si>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</si>
  <si>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</si>
  <si>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</si>
  <si>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</si>
  <si>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</si>
  <si>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</si>
  <si>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</si>
  <si>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</si>
  <si>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</si>
  <si>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</si>
  <si>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</si>
  <si>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</si>
  <si>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</si>
  <si>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</si>
  <si>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</si>
  <si>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</si>
  <si>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</si>
  <si>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</si>
  <si>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</si>
  <si>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</si>
  <si>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</si>
  <si>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</si>
  <si>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</si>
  <si>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</si>
  <si>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</si>
  <si>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</si>
  <si>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</si>
  <si>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</si>
  <si>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</si>
  <si>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</si>
  <si>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</si>
  <si>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</si>
  <si>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</si>
  <si>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</si>
  <si>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</si>
  <si>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</si>
  <si>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</si>
  <si>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</si>
  <si>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</si>
  <si>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</si>
  <si>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</si>
  <si>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</si>
  <si>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</si>
  <si>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</si>
  <si>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</si>
  <si>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</si>
  <si>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</si>
  <si>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</si>
  <si>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</si>
  <si>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</si>
  <si>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</si>
  <si>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</si>
  <si>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</si>
  <si>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</si>
  <si>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</si>
  <si>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</si>
  <si>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</si>
  <si>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</si>
  <si>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</si>
  <si>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</si>
  <si>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</si>
  <si>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</si>
  <si>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</si>
  <si>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</si>
  <si>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</si>
  <si>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</si>
  <si>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</si>
  <si>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</si>
  <si>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</si>
  <si>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</si>
  <si>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</si>
  <si>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</si>
  <si>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</si>
  <si>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</si>
  <si>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</si>
  <si>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</si>
  <si>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</si>
  <si>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</si>
  <si>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</si>
  <si>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</si>
  <si>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</si>
  <si>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</si>
  <si>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</si>
  <si>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</si>
  <si>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</si>
  <si>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</si>
  <si>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</si>
  <si>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</si>
  <si>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</si>
  <si>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</si>
  <si>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</si>
  <si>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</si>
  <si>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</si>
  <si>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</si>
  <si>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</si>
  <si>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</si>
  <si>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</si>
  <si>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</si>
  <si>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</si>
  <si>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</si>
  <si>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</si>
  <si>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</si>
  <si>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</si>
  <si>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</si>
  <si>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</si>
  <si>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</si>
  <si>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</si>
  <si>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</si>
  <si>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</si>
  <si>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</si>
  <si>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</si>
  <si>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</si>
  <si>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</si>
  <si>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</si>
  <si>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</si>
  <si>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</si>
  <si>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</si>
  <si>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</si>
  <si>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</si>
  <si>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</si>
  <si>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</si>
  <si>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</si>
  <si>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</si>
  <si>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</si>
  <si>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</si>
  <si>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</si>
  <si>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</si>
  <si>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</si>
  <si>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</si>
  <si>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</si>
  <si>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</si>
  <si>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</si>
  <si>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</si>
  <si>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</si>
  <si>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</si>
  <si>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</si>
  <si>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</si>
  <si>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</si>
  <si>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</si>
  <si>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</si>
  <si>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</si>
  <si>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</si>
  <si>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</si>
  <si>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</si>
  <si>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</si>
  <si>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</si>
  <si>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</si>
  <si>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</si>
  <si>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</si>
  <si>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</si>
  <si>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</si>
  <si>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</si>
  <si>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</si>
  <si>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</si>
  <si>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</si>
  <si>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</si>
  <si>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</si>
  <si>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</si>
  <si>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</si>
  <si>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</si>
  <si>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</si>
  <si>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</si>
  <si>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</si>
  <si>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</si>
  <si>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</si>
  <si>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</si>
  <si>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</si>
  <si>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</si>
  <si>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</si>
  <si>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</si>
  <si>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</si>
  <si>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</si>
  <si>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</si>
  <si>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</si>
  <si>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</si>
  <si>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</si>
  <si>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</si>
  <si>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</si>
  <si>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</si>
  <si>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</si>
  <si>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</si>
  <si>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</si>
  <si>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</si>
  <si>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</si>
  <si>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</si>
  <si>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</si>
  <si>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</si>
  <si>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</si>
  <si>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</si>
  <si>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</si>
  <si>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</si>
  <si>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</si>
  <si>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</si>
  <si>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</si>
  <si>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</si>
  <si>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</si>
  <si>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</si>
  <si>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</si>
  <si>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</si>
  <si>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</si>
  <si>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</si>
  <si>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</si>
  <si>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</si>
  <si>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</si>
  <si>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</si>
  <si>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</si>
  <si>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</si>
  <si>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</si>
  <si>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</si>
  <si>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</si>
  <si>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</si>
  <si>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</si>
  <si>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</si>
  <si>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</si>
  <si>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</si>
  <si>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</si>
  <si>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</si>
  <si>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</si>
  <si>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</si>
  <si>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</si>
  <si>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</si>
  <si>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</si>
  <si>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</si>
  <si>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</si>
  <si>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</si>
  <si>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</si>
  <si>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</si>
  <si>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</si>
  <si>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</si>
  <si>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</si>
  <si>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</si>
  <si>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</si>
  <si>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</si>
  <si>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</si>
  <si>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</si>
  <si>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</si>
  <si>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</si>
  <si>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</si>
  <si>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</si>
  <si>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</si>
  <si>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</si>
  <si>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</si>
  <si>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</si>
  <si>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</si>
  <si>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</si>
  <si>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</si>
  <si>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</si>
  <si>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</si>
  <si>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</si>
  <si>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</si>
  <si>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</si>
  <si>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</si>
  <si>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</si>
  <si>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</si>
  <si>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</si>
  <si>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</si>
  <si>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</si>
  <si>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</si>
  <si>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</si>
  <si>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</si>
  <si>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</si>
  <si>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</si>
  <si>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</si>
  <si>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</si>
  <si>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</si>
  <si>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</si>
  <si>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</si>
  <si>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</si>
  <si>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</si>
  <si>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</si>
  <si>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</si>
  <si>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</si>
  <si>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</si>
  <si>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</si>
  <si>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</si>
  <si>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</si>
  <si>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</si>
  <si>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</si>
  <si>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</si>
  <si>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</si>
  <si>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</si>
  <si>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</si>
  <si>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</si>
  <si>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</si>
  <si>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</si>
  <si>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</si>
  <si>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</si>
  <si>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</si>
  <si>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</si>
  <si>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</si>
  <si>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</si>
  <si>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</si>
  <si>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</si>
  <si>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</si>
  <si>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</si>
  <si>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</si>
  <si>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</si>
  <si>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</si>
  <si>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</si>
  <si>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</si>
  <si>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</si>
  <si>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</si>
  <si>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</si>
  <si>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</si>
  <si>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</si>
  <si>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</si>
  <si>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</si>
  <si>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</si>
  <si>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</si>
  <si>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</si>
  <si>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</si>
  <si>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</si>
  <si>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</si>
  <si>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</si>
  <si>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</si>
  <si>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</si>
  <si>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</si>
  <si>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</si>
  <si>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</si>
  <si>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</si>
  <si>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</si>
  <si>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</si>
  <si>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</si>
  <si>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</si>
  <si>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</si>
  <si>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</si>
  <si>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</si>
  <si>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</si>
  <si>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</si>
  <si>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</si>
  <si>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</si>
  <si>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</si>
  <si>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</si>
  <si>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</si>
  <si>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</si>
  <si>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</si>
  <si>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</si>
  <si>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</si>
  <si>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</si>
  <si>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</si>
  <si>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</si>
  <si>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</si>
  <si>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</si>
  <si>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</si>
  <si>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</si>
  <si>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</si>
  <si>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</si>
  <si>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</si>
  <si>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</si>
  <si>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</si>
  <si>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</si>
  <si>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</si>
  <si>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</si>
  <si>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</si>
  <si>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</si>
  <si>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</si>
  <si>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</si>
  <si>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</si>
  <si>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</si>
  <si>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</si>
  <si>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</si>
  <si>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</si>
  <si>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</si>
  <si>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</si>
  <si>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</si>
  <si>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</si>
  <si>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</si>
  <si>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</si>
  <si>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</si>
  <si>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</si>
  <si>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</si>
  <si>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</si>
  <si>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</si>
  <si>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</si>
  <si>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</si>
  <si>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</si>
  <si>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</si>
  <si>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</si>
  <si>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</si>
  <si>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</si>
  <si>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</si>
  <si>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</si>
  <si>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</si>
  <si>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</si>
  <si>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</si>
  <si>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</si>
  <si>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</si>
  <si>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</si>
  <si>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</si>
  <si>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</si>
  <si>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</si>
  <si>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</si>
  <si>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</si>
  <si>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</si>
  <si>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</si>
  <si>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</si>
  <si>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</si>
  <si>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</si>
  <si>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</si>
  <si>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</si>
  <si>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</si>
  <si>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</si>
  <si>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</si>
  <si>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</si>
  <si>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</si>
  <si>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</si>
  <si>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</si>
  <si>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</si>
  <si>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</si>
  <si>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</si>
  <si>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</si>
  <si>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</si>
  <si>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</si>
  <si>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</si>
  <si>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</si>
  <si>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</si>
  <si>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</si>
  <si>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</si>
  <si>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</si>
  <si>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</si>
  <si>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</si>
  <si>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</si>
  <si>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</si>
  <si>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</si>
  <si>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</si>
  <si>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</si>
  <si>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</si>
  <si>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</si>
  <si>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</si>
  <si>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</si>
  <si>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</si>
  <si>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</si>
  <si>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</si>
  <si>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</si>
  <si>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</si>
  <si>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</si>
  <si>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</si>
  <si>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</si>
  <si>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</si>
  <si>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</si>
  <si>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</si>
  <si>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</si>
  <si>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</si>
  <si>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</si>
  <si>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</si>
  <si>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</si>
  <si>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</si>
  <si>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</si>
  <si>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</si>
  <si>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</si>
  <si>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</si>
  <si>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</si>
  <si>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</si>
  <si>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</si>
  <si>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</si>
  <si>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</si>
  <si>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</si>
  <si>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</si>
  <si>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</si>
  <si>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</si>
  <si>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</si>
  <si>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</si>
  <si>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</si>
  <si>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</si>
  <si>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</si>
  <si>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</si>
  <si>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</si>
  <si>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</si>
  <si>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</si>
  <si>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</si>
  <si>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</si>
  <si>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</si>
  <si>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</si>
  <si>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</si>
  <si>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</si>
  <si>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</si>
  <si>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</si>
  <si>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</si>
  <si>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</si>
  <si>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</si>
  <si>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</si>
  <si>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</si>
  <si>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</si>
  <si>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</si>
  <si>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</si>
  <si>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</si>
  <si>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</si>
  <si>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</si>
  <si>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</si>
  <si>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</si>
  <si>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</si>
  <si>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</si>
  <si>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</si>
  <si>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</si>
  <si>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</si>
  <si>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</si>
  <si>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</si>
  <si>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</si>
  <si>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</si>
  <si>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</si>
  <si>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</si>
  <si>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</si>
  <si>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</si>
  <si>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</si>
  <si>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</si>
  <si>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</si>
  <si>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</si>
  <si>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</si>
  <si>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</si>
  <si>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</si>
  <si>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</si>
  <si>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</si>
  <si>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</si>
  <si>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</si>
  <si>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</si>
  <si>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</si>
  <si>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</si>
  <si>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</si>
  <si>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</si>
  <si>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</si>
  <si>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</si>
  <si>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</si>
  <si>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</si>
  <si>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</si>
  <si>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</si>
  <si>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</si>
  <si>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</si>
  <si>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</si>
  <si>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</si>
  <si>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</si>
  <si>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</si>
  <si>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</si>
  <si>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</si>
  <si>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</si>
  <si>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</si>
  <si>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</si>
  <si>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</si>
  <si>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</si>
  <si>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</si>
  <si>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</si>
  <si>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</si>
  <si>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</si>
  <si>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</si>
  <si>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</si>
  <si>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</si>
  <si>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</si>
  <si>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</si>
  <si>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</si>
  <si>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</si>
  <si>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</si>
  <si>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</si>
  <si>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</si>
  <si>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</si>
  <si>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</si>
  <si>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</si>
  <si>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</si>
  <si>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</si>
  <si>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</si>
  <si>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</si>
  <si>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</si>
  <si>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</si>
  <si>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</si>
  <si>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</si>
  <si>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</si>
  <si>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</si>
  <si>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</si>
  <si>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</si>
  <si>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</si>
  <si>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</si>
  <si>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</si>
  <si>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</si>
  <si>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</si>
  <si>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</si>
  <si>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</si>
  <si>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</si>
  <si>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</si>
  <si>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</si>
  <si>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</si>
  <si>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</si>
  <si>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</si>
  <si>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</si>
  <si>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</si>
  <si>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</si>
  <si>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</si>
  <si>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</si>
  <si>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</si>
  <si>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</si>
  <si>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</si>
  <si>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</si>
  <si>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</si>
  <si>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</si>
  <si>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</si>
  <si>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</si>
  <si>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</si>
  <si>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</si>
  <si>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</si>
  <si>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</si>
  <si>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</si>
  <si>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</si>
  <si>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</si>
  <si>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</si>
  <si>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</si>
  <si>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</si>
  <si>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</si>
  <si>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</si>
  <si>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</si>
  <si>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</si>
  <si>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</si>
  <si>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</si>
  <si>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</si>
  <si>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</si>
  <si>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</si>
  <si>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</si>
  <si>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</si>
  <si>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</si>
  <si>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</si>
  <si>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</si>
  <si>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</si>
  <si>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</si>
  <si>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</si>
  <si>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</si>
  <si>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</si>
  <si>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</si>
  <si>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</si>
  <si>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</si>
  <si>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</si>
  <si>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</si>
  <si>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</si>
  <si>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</si>
  <si>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</si>
  <si>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</si>
  <si>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</si>
  <si>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</si>
  <si>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</si>
  <si>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</si>
  <si>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</si>
  <si>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</si>
  <si>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</si>
  <si>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</si>
  <si>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</si>
  <si>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</si>
  <si>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</si>
  <si>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</si>
  <si>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</si>
  <si>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</si>
  <si>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</si>
  <si>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</si>
  <si>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</si>
  <si>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</si>
  <si>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</si>
  <si>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</si>
  <si>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</si>
  <si>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</si>
  <si>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</si>
  <si>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</si>
  <si>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</si>
  <si>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</si>
  <si>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</si>
  <si>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</si>
  <si>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</si>
  <si>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</si>
  <si>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</si>
  <si>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</si>
  <si>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</si>
  <si>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</si>
  <si>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</si>
  <si>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</si>
  <si>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</si>
  <si>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</si>
  <si>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</si>
  <si>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</si>
  <si>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</si>
  <si>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</si>
  <si>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</si>
  <si>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</si>
  <si>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</si>
  <si>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</si>
  <si>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</si>
  <si>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</si>
  <si>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</si>
  <si>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</si>
  <si>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</si>
  <si>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</si>
  <si>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</si>
  <si>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</si>
  <si>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</si>
  <si>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</si>
  <si>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</si>
  <si>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</si>
  <si>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</si>
  <si>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</si>
  <si>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</si>
  <si>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</si>
  <si>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</si>
  <si>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</si>
  <si>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</si>
  <si>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</si>
  <si>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</si>
  <si>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</si>
  <si>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</si>
  <si>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</si>
  <si>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</si>
  <si>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</si>
  <si>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</si>
  <si>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</si>
  <si>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</si>
  <si>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</si>
  <si>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</si>
  <si>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</si>
  <si>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</si>
  <si>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</si>
  <si>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</si>
  <si>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</si>
  <si>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</si>
  <si>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</si>
  <si>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</si>
  <si>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</si>
  <si>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</si>
  <si>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</si>
  <si>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</si>
  <si>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</si>
  <si>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</si>
  <si>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</si>
  <si>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</si>
  <si>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</si>
  <si>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</si>
  <si>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</si>
  <si>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</si>
  <si>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</si>
  <si>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</si>
  <si>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</si>
  <si>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</si>
  <si>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</si>
  <si>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</si>
  <si>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</si>
  <si>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</si>
  <si>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</si>
  <si>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</si>
  <si>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</si>
  <si>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</si>
  <si>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</si>
  <si>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</si>
  <si>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</si>
  <si>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</si>
  <si>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</si>
  <si>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</si>
  <si>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</si>
  <si>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</si>
  <si>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</si>
  <si>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</si>
  <si>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</si>
  <si>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</si>
  <si>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</si>
  <si>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</si>
  <si>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</si>
  <si>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</si>
  <si>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</si>
  <si>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</si>
  <si>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</si>
  <si>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</si>
  <si>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</si>
  <si>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</si>
  <si>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</si>
  <si>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</si>
  <si>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</si>
  <si>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</si>
  <si>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</si>
  <si>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</si>
  <si>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</si>
  <si>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</si>
  <si>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</si>
  <si>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</si>
  <si>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</si>
  <si>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</si>
  <si>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</si>
  <si>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</si>
  <si>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</si>
  <si>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</si>
  <si>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</si>
  <si>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</si>
  <si>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</si>
  <si>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</si>
  <si>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</si>
  <si>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</si>
  <si>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</si>
  <si>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</si>
  <si>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</si>
  <si>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</si>
  <si>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</si>
  <si>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</si>
  <si>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</si>
  <si>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</si>
  <si>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</si>
  <si>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</si>
  <si>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</si>
  <si>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</si>
  <si>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</si>
  <si>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</si>
  <si>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</si>
  <si>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</si>
  <si>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</si>
  <si>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</si>
  <si>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</si>
  <si>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</si>
  <si>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</si>
  <si>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</si>
  <si>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</si>
  <si>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</si>
  <si>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</si>
  <si>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</si>
  <si>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</si>
  <si>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</si>
  <si>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</si>
  <si>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</si>
  <si>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</si>
  <si>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</si>
  <si>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</si>
  <si>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</si>
  <si>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</si>
  <si>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</si>
  <si>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</si>
  <si>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</si>
  <si>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</si>
  <si>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</si>
  <si>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</si>
  <si>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</si>
  <si>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</si>
  <si>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</si>
  <si>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</si>
  <si>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</si>
  <si>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</si>
  <si>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</si>
  <si>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</si>
  <si>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</si>
  <si>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</si>
  <si>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</si>
  <si>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</si>
  <si>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</si>
  <si>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</si>
  <si>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</si>
  <si>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</si>
  <si>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</si>
  <si>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</si>
  <si>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</si>
  <si>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</si>
  <si>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</si>
  <si>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</si>
  <si>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</si>
  <si>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</si>
  <si>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</si>
  <si>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</si>
  <si>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</si>
  <si>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</si>
  <si>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</si>
  <si>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</si>
  <si>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</si>
  <si>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</si>
  <si>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</si>
  <si>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</si>
  <si>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</si>
  <si>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</si>
  <si>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</si>
  <si>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</si>
  <si>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</si>
  <si>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</si>
  <si>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</si>
  <si>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</si>
  <si>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</si>
  <si>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</si>
  <si>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</si>
  <si>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</si>
  <si>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</si>
  <si>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</si>
  <si>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</si>
  <si>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</si>
  <si>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</si>
  <si>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</si>
  <si>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</si>
  <si>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</si>
  <si>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</si>
  <si>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</si>
  <si>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</si>
  <si>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</si>
  <si>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</si>
  <si>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</si>
  <si>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</si>
  <si>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</si>
  <si>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</si>
  <si>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</si>
  <si>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</si>
  <si>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</si>
  <si>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</si>
  <si>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</si>
  <si>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</si>
  <si>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</si>
  <si>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</si>
  <si>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</si>
  <si>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</si>
  <si>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</si>
  <si>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</si>
  <si>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</si>
  <si>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</si>
  <si>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</si>
  <si>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</si>
  <si>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</si>
  <si>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</si>
  <si>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</si>
  <si>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</si>
  <si>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</si>
  <si>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</si>
  <si>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</si>
  <si>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</si>
  <si>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</si>
  <si>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</si>
  <si>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</si>
  <si>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</si>
  <si>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</si>
  <si>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</si>
  <si>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</si>
  <si>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</si>
  <si>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</si>
  <si>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</si>
  <si>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</si>
  <si>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</si>
  <si>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</si>
  <si>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</si>
  <si>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</si>
  <si>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</si>
  <si>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</si>
  <si>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</si>
  <si>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</si>
  <si>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</si>
  <si>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</si>
  <si>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</si>
  <si>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</si>
  <si>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</si>
  <si>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</si>
  <si>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</si>
  <si>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</si>
  <si>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</si>
  <si>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</si>
  <si>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</si>
  <si>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</si>
  <si>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</si>
  <si>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</si>
  <si>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</si>
  <si>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</si>
  <si>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</si>
  <si>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</si>
  <si>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</si>
  <si>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</si>
  <si>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</si>
  <si>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</si>
  <si>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</si>
  <si>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</si>
  <si>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</si>
  <si>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</si>
  <si>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</si>
  <si>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</si>
  <si>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</si>
  <si>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</si>
  <si>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</si>
  <si>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</si>
  <si>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</si>
  <si>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</si>
  <si>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</si>
  <si>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</si>
  <si>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</si>
  <si>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</si>
  <si>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</si>
  <si>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</si>
  <si>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</si>
  <si>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</si>
  <si>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</si>
  <si>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</si>
  <si>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</si>
  <si>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</si>
  <si>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</si>
  <si>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</si>
  <si>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</si>
  <si>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</si>
  <si>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</si>
  <si>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</si>
  <si>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</si>
  <si>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</si>
  <si>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</si>
  <si>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</si>
  <si>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</si>
  <si>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</si>
  <si>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</si>
  <si>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</si>
  <si>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</si>
  <si>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</si>
  <si>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</si>
  <si>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</si>
  <si>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</si>
  <si>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</si>
  <si>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</si>
  <si>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</si>
  <si>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</si>
  <si>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</si>
  <si>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</si>
  <si>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</si>
  <si>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</si>
  <si>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</si>
  <si>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</si>
  <si>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</si>
  <si>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</si>
  <si>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</si>
  <si>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</si>
  <si>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</si>
  <si>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</si>
  <si>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</si>
  <si>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</si>
  <si>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</si>
  <si>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</si>
  <si>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</si>
  <si>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</si>
  <si>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</si>
  <si>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</si>
  <si>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</si>
  <si>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</si>
  <si>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</si>
  <si>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</si>
  <si>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</si>
  <si>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</si>
  <si>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</si>
  <si>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</si>
  <si>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</si>
  <si>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</si>
  <si>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</si>
  <si>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</si>
  <si>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</si>
  <si>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</si>
  <si>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</si>
  <si>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</si>
  <si>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</si>
  <si>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</si>
  <si>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</si>
  <si>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</si>
  <si>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</si>
  <si>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</si>
  <si>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</si>
  <si>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</si>
  <si>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</si>
  <si>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</si>
  <si>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</si>
  <si>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</si>
  <si>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</si>
  <si>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</si>
  <si>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</si>
  <si>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</si>
  <si>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</si>
  <si>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</si>
  <si>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</si>
  <si>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</si>
  <si>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</si>
  <si>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</si>
  <si>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</si>
  <si>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</si>
  <si>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</si>
  <si>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</si>
  <si>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</si>
  <si>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</si>
  <si>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</si>
  <si>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</si>
  <si>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</si>
  <si>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</si>
  <si>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</si>
  <si>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</si>
  <si>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</si>
  <si>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</si>
  <si>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</si>
  <si>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</si>
  <si>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</si>
  <si>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</si>
  <si>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</si>
  <si>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</si>
  <si>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</si>
  <si>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</si>
  <si>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</si>
  <si>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</si>
  <si>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</si>
  <si>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</si>
  <si>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</si>
  <si>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</si>
  <si>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</si>
  <si>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</si>
  <si>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</si>
  <si>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</si>
  <si>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</si>
  <si>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</si>
  <si>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</si>
  <si>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</si>
  <si>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</si>
  <si>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</si>
  <si>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</si>
  <si>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</si>
  <si>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</si>
  <si>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</si>
  <si>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</si>
  <si>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</si>
  <si>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</si>
  <si>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</si>
  <si>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</si>
  <si>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</si>
  <si>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</si>
  <si>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</si>
  <si>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</si>
  <si>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</si>
  <si>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</si>
  <si>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</si>
  <si>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</si>
  <si>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</si>
  <si>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</si>
  <si>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</si>
  <si>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</si>
  <si>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</si>
  <si>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</si>
  <si>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</si>
  <si>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</si>
  <si>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</si>
  <si>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</si>
  <si>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</si>
  <si>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</si>
  <si>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</si>
  <si>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</si>
  <si>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</si>
  <si>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</si>
  <si>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</si>
  <si>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</si>
  <si>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</si>
  <si>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</si>
  <si>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</si>
  <si>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</si>
  <si>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</si>
  <si>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</si>
  <si>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</si>
  <si>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</si>
  <si>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</si>
  <si>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</si>
  <si>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</si>
  <si>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</si>
  <si>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</si>
  <si>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</si>
  <si>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</si>
  <si>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</si>
  <si>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</si>
  <si>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</si>
  <si>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</si>
  <si>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</si>
  <si>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</si>
  <si>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</si>
  <si>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</si>
  <si>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</si>
  <si>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</si>
  <si>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</si>
  <si>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</si>
  <si>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</si>
  <si>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</si>
  <si>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</si>
  <si>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</si>
  <si>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</si>
  <si>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</si>
  <si>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</si>
  <si>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</si>
  <si>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</si>
  <si>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</si>
  <si>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</si>
  <si>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</si>
  <si>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</si>
  <si>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</si>
  <si>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</si>
  <si>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</si>
  <si>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</si>
  <si>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</si>
  <si>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</si>
  <si>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</si>
  <si>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</si>
  <si>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</si>
  <si>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</si>
  <si>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</si>
  <si>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</si>
  <si>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</si>
  <si>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</si>
  <si>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</si>
  <si>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</si>
  <si>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</si>
  <si>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</si>
  <si>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</si>
  <si>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</si>
  <si>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</si>
  <si>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</si>
  <si>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</si>
  <si>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</si>
  <si>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</si>
  <si>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</si>
  <si>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</si>
  <si>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</si>
  <si>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</si>
  <si>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</si>
  <si>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</si>
  <si>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</si>
  <si>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</si>
  <si>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</si>
  <si>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</si>
  <si>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</si>
  <si>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</si>
  <si>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</si>
  <si>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</si>
  <si>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</si>
  <si>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</si>
  <si>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</si>
  <si>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</si>
  <si>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</si>
  <si>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</si>
  <si>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</si>
  <si>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</si>
  <si>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</si>
  <si>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</si>
  <si>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</si>
  <si>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</si>
  <si>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</si>
  <si>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</si>
  <si>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</si>
  <si>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</si>
  <si>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</si>
  <si>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</si>
  <si>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</si>
  <si>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</si>
  <si>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</si>
  <si>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</si>
  <si>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</si>
  <si>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</si>
  <si>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</si>
  <si>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</si>
  <si>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</si>
  <si>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</si>
  <si>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</si>
  <si>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</si>
  <si>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</si>
  <si>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</si>
  <si>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</si>
  <si>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</si>
  <si>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</si>
  <si>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</si>
  <si>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</si>
  <si>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</si>
  <si>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</si>
  <si>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</si>
  <si>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</si>
  <si>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</si>
  <si>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</si>
  <si>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</si>
  <si>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</si>
  <si>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</si>
  <si>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</si>
  <si>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</si>
  <si>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</si>
  <si>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</si>
  <si>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</si>
  <si>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</si>
  <si>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</si>
  <si>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</si>
  <si>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</si>
  <si>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</si>
  <si>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</si>
  <si>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</si>
  <si>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</si>
  <si>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</si>
  <si>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</si>
  <si>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</si>
  <si>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</si>
  <si>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</si>
  <si>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</si>
  <si>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</si>
  <si>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</si>
  <si>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</si>
  <si>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</si>
  <si>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</si>
  <si>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</si>
  <si>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</si>
  <si>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</si>
  <si>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</si>
  <si>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</si>
  <si>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</si>
  <si>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</si>
  <si>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</si>
  <si>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</si>
  <si>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</si>
  <si>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</si>
  <si>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</si>
  <si>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</si>
  <si>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</si>
  <si>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</si>
  <si>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</si>
  <si>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</si>
  <si>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</si>
  <si>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</si>
  <si>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</si>
  <si>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</si>
  <si>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</si>
  <si>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</si>
  <si>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</si>
  <si>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</si>
  <si>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</si>
  <si>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</si>
  <si>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</si>
  <si>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</si>
  <si>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</si>
  <si>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</si>
  <si>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</si>
  <si>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</si>
  <si>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</si>
  <si>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</si>
  <si>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</si>
  <si>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</si>
  <si>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</si>
  <si>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</si>
  <si>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</si>
  <si>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</si>
  <si>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</si>
  <si>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</si>
  <si>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</si>
  <si>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</si>
  <si>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</si>
  <si>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</si>
  <si>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</si>
  <si>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</si>
  <si>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</si>
  <si>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</si>
  <si>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</si>
  <si>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</si>
  <si>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</si>
  <si>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</si>
  <si>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</si>
  <si>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</si>
  <si>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</si>
  <si>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</si>
  <si>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</si>
  <si>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</si>
  <si>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</si>
  <si>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</si>
  <si>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</si>
  <si>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</si>
  <si>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</si>
  <si>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</si>
  <si>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</si>
  <si>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</si>
  <si>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</si>
  <si>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</si>
  <si>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</si>
  <si>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</si>
  <si>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</si>
  <si>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</si>
  <si>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</si>
  <si>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</si>
  <si>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</si>
  <si>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</si>
  <si>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</si>
  <si>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</si>
  <si>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</si>
  <si>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</si>
  <si>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</si>
  <si>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</si>
  <si>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</si>
  <si>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</si>
  <si>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</si>
  <si>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</si>
  <si>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</si>
  <si>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</si>
  <si>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</si>
  <si>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</si>
  <si>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</si>
  <si>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</si>
  <si>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</si>
  <si>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</si>
  <si>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</si>
  <si>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</si>
  <si>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</si>
  <si>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</si>
  <si>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</si>
  <si>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</si>
  <si>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</si>
  <si>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</si>
  <si>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</si>
  <si>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</si>
  <si>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</si>
  <si>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</si>
  <si>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</si>
  <si>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</si>
  <si>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</si>
  <si>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</si>
  <si>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</si>
  <si>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</si>
  <si>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</si>
  <si>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</si>
  <si>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</si>
  <si>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</si>
  <si>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</si>
  <si>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</si>
  <si>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</si>
  <si>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</si>
  <si>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</si>
  <si>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</si>
  <si>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</si>
  <si>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</si>
  <si>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</si>
  <si>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</si>
  <si>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</si>
  <si>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</si>
  <si>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</si>
  <si>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</si>
  <si>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</si>
  <si>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</si>
  <si>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</si>
  <si>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</si>
  <si>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</si>
  <si>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</si>
  <si>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</si>
  <si>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</si>
  <si>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</si>
  <si>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</si>
  <si>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</si>
  <si>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</si>
  <si>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</si>
  <si>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</si>
  <si>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</si>
  <si>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</si>
  <si>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</si>
  <si>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</si>
  <si>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</si>
  <si>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</si>
  <si>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</si>
  <si>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</si>
  <si>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</si>
  <si>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</si>
  <si>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</si>
  <si>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</si>
  <si>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</si>
  <si>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</si>
  <si>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</si>
  <si>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</si>
  <si>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</si>
  <si>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</si>
  <si>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</si>
  <si>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</si>
  <si>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</si>
  <si>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</si>
  <si>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</si>
  <si>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</si>
  <si>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</si>
  <si>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</si>
  <si>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</si>
  <si>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</si>
  <si>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</si>
  <si>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</si>
  <si>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</si>
  <si>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</si>
  <si>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</si>
  <si>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</si>
  <si>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</si>
  <si>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</si>
  <si>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</si>
  <si>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</si>
  <si>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</si>
  <si>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</si>
  <si>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</si>
  <si>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</si>
  <si>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</si>
  <si>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</si>
  <si>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</si>
  <si>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</si>
  <si>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</si>
  <si>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</si>
  <si>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</si>
  <si>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</si>
  <si>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</si>
  <si>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</si>
  <si>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</si>
  <si>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</si>
  <si>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</si>
  <si>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</si>
  <si>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</si>
  <si>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</si>
  <si>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</si>
  <si>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</si>
  <si>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</si>
  <si>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</si>
  <si>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</si>
  <si>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</si>
  <si>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</si>
  <si>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</si>
  <si>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</si>
  <si>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</si>
  <si>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</si>
  <si>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</si>
  <si>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</si>
  <si>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</si>
  <si>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</si>
  <si>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</si>
  <si>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</si>
  <si>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</si>
  <si>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</si>
  <si>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</si>
  <si>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</si>
  <si>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</si>
  <si>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</si>
  <si>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</si>
  <si>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</si>
  <si>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</si>
  <si>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</si>
  <si>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</si>
  <si>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</si>
  <si>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</si>
  <si>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</si>
  <si>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</si>
  <si>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</si>
  <si>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</si>
  <si>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</si>
  <si>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</si>
  <si>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</si>
  <si>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</si>
  <si>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</si>
  <si>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</si>
  <si>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</si>
  <si>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</si>
  <si>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</si>
  <si>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</si>
  <si>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</si>
  <si>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</si>
  <si>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</si>
  <si>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</si>
  <si>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</si>
  <si>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</si>
  <si>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</si>
  <si>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</si>
  <si>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</si>
  <si>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</si>
  <si>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</si>
  <si>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</si>
  <si>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</si>
  <si>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</si>
  <si>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</si>
  <si>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</si>
  <si>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</si>
  <si>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</si>
  <si>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</si>
  <si>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</si>
  <si>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</si>
  <si>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</si>
  <si>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</si>
  <si>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</si>
  <si>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</si>
  <si>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</si>
  <si>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</si>
  <si>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</si>
  <si>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</si>
  <si>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</si>
  <si>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</si>
  <si>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</si>
  <si>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</si>
  <si>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</si>
  <si>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</si>
  <si>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</si>
  <si>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</si>
  <si>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</si>
  <si>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</si>
  <si>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</si>
  <si>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</si>
  <si>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</si>
  <si>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</si>
  <si>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</si>
  <si>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</si>
  <si>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</si>
  <si>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</si>
  <si>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</si>
  <si>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</si>
  <si>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</si>
  <si>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</si>
  <si>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</si>
  <si>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</si>
  <si>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</si>
  <si>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</si>
  <si>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</si>
  <si>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</si>
  <si>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</si>
  <si>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</si>
  <si>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</si>
  <si>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</si>
  <si>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</si>
  <si>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</si>
  <si>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</si>
  <si>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</si>
  <si>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</si>
  <si>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</si>
  <si>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</si>
  <si>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</si>
  <si>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</si>
  <si>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</si>
  <si>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</si>
  <si>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</si>
  <si>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</si>
  <si>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</si>
  <si>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</si>
  <si>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</si>
  <si>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</si>
  <si>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</si>
  <si>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</si>
  <si>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</si>
  <si>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</si>
  <si>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</si>
  <si>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</si>
  <si>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</si>
  <si>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</si>
  <si>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</si>
  <si>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</si>
  <si>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</si>
  <si>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</si>
  <si>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</si>
  <si>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</si>
  <si>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</si>
  <si>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</si>
  <si>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</si>
  <si>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</si>
  <si>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</si>
  <si>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</si>
  <si>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</si>
  <si>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</si>
  <si>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</si>
  <si>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</si>
  <si>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</si>
  <si>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</si>
  <si>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</si>
  <si>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</si>
  <si>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</si>
  <si>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</si>
  <si>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</si>
  <si>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</si>
  <si>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</si>
  <si>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</si>
  <si>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</si>
  <si>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</si>
  <si>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</si>
  <si>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</si>
  <si>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</si>
  <si>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</si>
  <si>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</si>
  <si>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</si>
  <si>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</si>
  <si>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</si>
  <si>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</si>
  <si>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</si>
  <si>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</si>
  <si>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</si>
  <si>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</si>
  <si>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</si>
  <si>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</si>
  <si>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</si>
  <si>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</si>
  <si>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</si>
  <si>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</si>
  <si>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</si>
  <si>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</si>
  <si>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</si>
  <si>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</si>
  <si>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</si>
  <si>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</si>
  <si>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</si>
  <si>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</si>
  <si>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</si>
  <si>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</si>
  <si>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</si>
  <si>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</si>
  <si>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</si>
  <si>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</si>
  <si>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</si>
  <si>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</si>
  <si>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</si>
  <si>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</si>
  <si>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</si>
  <si>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</si>
  <si>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</si>
  <si>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</si>
  <si>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</si>
  <si>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</si>
  <si>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</si>
  <si>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</si>
  <si>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</si>
  <si>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</si>
  <si>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</si>
  <si>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</si>
  <si>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</si>
  <si>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</si>
  <si>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</si>
  <si>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</si>
  <si>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</si>
  <si>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</si>
  <si>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</si>
  <si>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</si>
  <si>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</si>
  <si>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</si>
  <si>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</si>
  <si>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</si>
  <si>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</si>
  <si>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</si>
  <si>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</si>
  <si>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</si>
  <si>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</si>
  <si>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</si>
  <si>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</si>
  <si>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</si>
  <si>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</si>
  <si>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</si>
  <si>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</si>
  <si>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</si>
  <si>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</si>
  <si>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</si>
  <si>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</si>
  <si>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</si>
  <si>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</si>
  <si>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</si>
  <si>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</si>
  <si>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</si>
  <si>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</si>
  <si>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</si>
  <si>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</si>
  <si>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</si>
  <si>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</si>
  <si>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</si>
  <si>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</si>
  <si>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</si>
  <si>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</si>
  <si>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</si>
  <si>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</si>
  <si>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</si>
  <si>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</si>
  <si>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</si>
  <si>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</si>
  <si>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</si>
  <si>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</si>
  <si>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</si>
  <si>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</si>
  <si>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</si>
  <si>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</si>
  <si>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</si>
  <si>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</si>
  <si>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</si>
  <si>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</si>
  <si>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</si>
  <si>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</si>
  <si>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</si>
  <si>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</si>
  <si>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</si>
  <si>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</si>
  <si>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</si>
  <si>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</si>
  <si>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</si>
  <si>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</si>
  <si>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</si>
  <si>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</si>
  <si>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</si>
  <si>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</si>
  <si>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</si>
  <si>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</si>
  <si>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</si>
  <si>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</si>
  <si>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</si>
  <si>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</si>
  <si>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</si>
  <si>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</si>
  <si>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</si>
  <si>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</si>
  <si>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</si>
  <si>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</si>
  <si>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</si>
  <si>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</si>
  <si>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</si>
  <si>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</si>
  <si>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</si>
  <si>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</si>
  <si>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</si>
  <si>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</si>
  <si>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</si>
  <si>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</si>
  <si>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</si>
  <si>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</si>
  <si>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</si>
  <si>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</si>
  <si>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</si>
  <si>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</si>
  <si>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</si>
  <si>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</si>
  <si>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</si>
  <si>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</si>
  <si>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</si>
  <si>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</si>
  <si>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</si>
  <si>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</si>
  <si>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</si>
  <si>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</si>
  <si>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</si>
  <si>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</si>
  <si>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</si>
  <si>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</si>
  <si>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</si>
  <si>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</si>
  <si>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</si>
  <si>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</si>
  <si>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</si>
  <si>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</si>
  <si>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</si>
  <si>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</si>
  <si>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</si>
  <si>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</si>
  <si>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</si>
  <si>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</si>
  <si>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</si>
  <si>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</si>
  <si>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</si>
  <si>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</si>
  <si>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</si>
  <si>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</si>
  <si>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</si>
  <si>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</si>
  <si>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</si>
  <si>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</si>
  <si>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</si>
  <si>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</si>
  <si>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</si>
  <si>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</si>
  <si>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</si>
  <si>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</si>
  <si>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</si>
  <si>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</si>
  <si>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</si>
  <si>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</si>
  <si>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</si>
  <si>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</si>
  <si>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</si>
  <si>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</si>
  <si>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</si>
  <si>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</si>
  <si>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</si>
  <si>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</si>
  <si>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</si>
  <si>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</si>
  <si>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</si>
  <si>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</si>
  <si>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</si>
  <si>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</si>
  <si>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</si>
  <si>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</si>
  <si>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</si>
  <si>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</si>
  <si>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</si>
  <si>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</si>
  <si>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</si>
  <si>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</si>
  <si>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</si>
  <si>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</si>
  <si>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</si>
  <si>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</si>
  <si>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</si>
  <si>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</si>
  <si>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</si>
  <si>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</si>
  <si>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</si>
  <si>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</si>
  <si>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</si>
  <si>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</si>
  <si>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</si>
  <si>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</si>
  <si>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</si>
  <si>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</si>
  <si>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</si>
  <si>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</si>
  <si>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</si>
  <si>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</si>
  <si>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</si>
  <si>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</si>
  <si>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</si>
  <si>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</si>
  <si>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</si>
  <si>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</si>
  <si>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</si>
  <si>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</si>
  <si>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</si>
  <si>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</si>
  <si>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</si>
  <si>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</si>
  <si>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</si>
  <si>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</si>
  <si>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</si>
  <si>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</si>
  <si>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</si>
  <si>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</si>
  <si>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</si>
  <si>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</si>
  <si>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</si>
  <si>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</si>
  <si>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</si>
  <si>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</si>
  <si>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</si>
  <si>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</si>
  <si>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</si>
  <si>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</si>
  <si>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</si>
  <si>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</si>
  <si>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</si>
  <si>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</si>
  <si>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</si>
  <si>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</si>
  <si>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</si>
  <si>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</si>
  <si>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</si>
  <si>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</si>
  <si>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</si>
  <si>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</si>
  <si>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</si>
  <si>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</si>
  <si>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</si>
  <si>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</si>
  <si>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</si>
  <si>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</si>
  <si>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</si>
  <si>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</si>
  <si>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</si>
  <si>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</si>
  <si>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</si>
  <si>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</si>
  <si>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</si>
  <si>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</si>
  <si>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</si>
  <si>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</si>
  <si>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</si>
  <si>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</si>
  <si>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</si>
  <si>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</si>
  <si>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</si>
  <si>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</si>
  <si>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</si>
  <si>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</si>
  <si>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</si>
  <si>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</si>
  <si>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</si>
  <si>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</si>
  <si>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</si>
  <si>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</si>
  <si>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</si>
  <si>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</si>
  <si>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</si>
  <si>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</si>
  <si>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</si>
  <si>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</si>
  <si>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</si>
  <si>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</si>
  <si>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</si>
  <si>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</si>
  <si>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</si>
  <si>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</si>
  <si>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</si>
  <si>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</si>
  <si>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</si>
  <si>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</si>
  <si>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</si>
  <si>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</si>
  <si>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</si>
  <si>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</si>
  <si>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</si>
  <si>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</si>
  <si>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</si>
  <si>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</si>
  <si>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</si>
  <si>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</si>
  <si>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</si>
  <si>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</si>
  <si>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</si>
  <si>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</si>
  <si>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</si>
  <si>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</si>
  <si>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</si>
  <si>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</si>
  <si>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</si>
  <si>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</si>
  <si>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</si>
  <si>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</si>
  <si>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</si>
  <si>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</si>
  <si>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</si>
  <si>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</si>
  <si>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</si>
  <si>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</si>
  <si>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</si>
  <si>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</si>
  <si>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</si>
  <si>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</si>
  <si>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</si>
  <si>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</si>
  <si>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</si>
  <si>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</si>
  <si>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</si>
  <si>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</si>
  <si>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</si>
  <si>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</si>
  <si>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</si>
  <si>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</si>
  <si>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</si>
  <si>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</si>
  <si>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</si>
  <si>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</si>
  <si>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</si>
  <si>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</si>
  <si>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</si>
  <si>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</si>
  <si>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</si>
  <si>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</si>
  <si>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</si>
  <si>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</si>
  <si>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</si>
  <si>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</si>
  <si>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</si>
  <si>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</si>
  <si>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</si>
  <si>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</si>
  <si>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</si>
  <si>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</si>
  <si>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</si>
  <si>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</si>
  <si>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</si>
  <si>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</si>
  <si>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</si>
  <si>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</si>
  <si>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</si>
  <si>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</si>
  <si>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</si>
  <si>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</si>
  <si>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</si>
  <si>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</si>
  <si>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</si>
  <si>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</si>
  <si>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</si>
  <si>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</si>
  <si>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</si>
  <si>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</si>
  <si>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</si>
  <si>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</si>
  <si>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</si>
  <si>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</si>
  <si>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</si>
  <si>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</si>
  <si>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</si>
  <si>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</si>
  <si>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</si>
  <si>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</si>
  <si>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</si>
  <si>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</si>
  <si>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</si>
  <si>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</si>
  <si>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</si>
  <si>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</si>
  <si>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</si>
  <si>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</si>
  <si>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</si>
  <si>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</si>
  <si>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</si>
  <si>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</si>
  <si>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</si>
  <si>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</si>
  <si>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</si>
  <si>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</si>
  <si>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</si>
  <si>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</si>
  <si>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</si>
  <si>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</si>
  <si>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</si>
  <si>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</si>
  <si>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</si>
  <si>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</si>
  <si>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</si>
  <si>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</si>
  <si>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</si>
  <si>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</si>
  <si>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</si>
  <si>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</si>
  <si>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</si>
  <si>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</si>
  <si>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</si>
  <si>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</si>
  <si>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</si>
  <si>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</si>
  <si>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</si>
  <si>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</si>
  <si>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</si>
  <si>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</si>
  <si>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</si>
  <si>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</si>
  <si>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</si>
  <si>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</si>
  <si>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</si>
  <si>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</si>
  <si>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</si>
  <si>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</si>
  <si>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</si>
  <si>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</si>
  <si>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</si>
  <si>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</si>
  <si>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</si>
  <si>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</si>
  <si>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</si>
  <si>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</si>
  <si>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</si>
  <si>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</si>
  <si>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</si>
  <si>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</si>
  <si>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</si>
  <si>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</si>
  <si>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</si>
  <si>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</si>
  <si>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</si>
  <si>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</si>
  <si>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</si>
  <si>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</si>
  <si>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</si>
  <si>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</si>
  <si>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</si>
  <si>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</si>
  <si>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</si>
  <si>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</si>
  <si>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</si>
  <si>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</si>
  <si>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</si>
  <si>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</si>
  <si>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</si>
  <si>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</si>
  <si>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</si>
  <si>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</si>
  <si>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</si>
  <si>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</si>
  <si>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</si>
  <si>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</si>
  <si>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</si>
  <si>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</si>
  <si>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</si>
  <si>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</si>
  <si>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</si>
  <si>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</si>
  <si>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</si>
  <si>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</si>
  <si>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</si>
  <si>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</si>
  <si>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</si>
  <si>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</si>
  <si>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</si>
  <si>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</si>
  <si>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</si>
  <si>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</si>
  <si>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</si>
  <si>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</si>
  <si>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</si>
  <si>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</si>
  <si>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</si>
  <si>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</si>
  <si>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</si>
  <si>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</si>
  <si>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</si>
  <si>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</si>
  <si>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</si>
  <si>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</si>
  <si>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</si>
  <si>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</si>
  <si>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</si>
  <si>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</si>
  <si>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</si>
  <si>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</si>
  <si>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</si>
  <si>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</si>
  <si>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</si>
  <si>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</si>
  <si>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</si>
  <si>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</si>
  <si>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</si>
  <si>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</si>
  <si>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</si>
  <si>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</si>
  <si>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</si>
  <si>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</si>
  <si>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</si>
  <si>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</si>
  <si>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</si>
  <si>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</si>
  <si>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</si>
  <si>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</si>
  <si>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</si>
  <si>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</si>
  <si>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</si>
  <si>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</si>
  <si>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</si>
  <si>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</si>
  <si>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</si>
  <si>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</si>
  <si>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</si>
  <si>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</si>
  <si>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</si>
  <si>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</si>
  <si>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</si>
  <si>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</si>
  <si>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</si>
  <si>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</si>
  <si>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</si>
  <si>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</si>
  <si>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</si>
  <si>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</si>
  <si>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</si>
  <si>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</si>
  <si>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</si>
  <si>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</si>
  <si>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</si>
  <si>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</si>
  <si>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</si>
  <si>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</si>
  <si>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</si>
  <si>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</si>
  <si>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</si>
  <si>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</si>
  <si>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</si>
  <si>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</si>
  <si>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</si>
  <si>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</si>
  <si>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</si>
  <si>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</si>
  <si>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</si>
  <si>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</si>
  <si>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</si>
  <si>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</si>
  <si>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</si>
  <si>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</si>
  <si>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</si>
  <si>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</si>
  <si>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</si>
  <si>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</si>
  <si>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</si>
  <si>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</si>
  <si>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</si>
  <si>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</si>
  <si>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</si>
  <si>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</si>
  <si>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</si>
  <si>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</si>
  <si>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</si>
  <si>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</si>
  <si>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</si>
  <si>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</si>
  <si>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</si>
  <si>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</si>
  <si>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</si>
  <si>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</si>
  <si>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</si>
  <si>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</si>
  <si>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</si>
  <si>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</si>
  <si>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</si>
  <si>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</si>
  <si>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</si>
  <si>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</si>
  <si>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</si>
  <si>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</si>
  <si>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</si>
  <si>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</si>
  <si>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</si>
  <si>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</si>
  <si>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</si>
  <si>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</si>
  <si>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</si>
  <si>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</si>
  <si>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</si>
  <si>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</si>
  <si>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</si>
  <si>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</si>
  <si>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</si>
  <si>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</si>
  <si>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</si>
  <si>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</si>
  <si>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</si>
  <si>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</si>
  <si>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</si>
  <si>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</si>
  <si>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</si>
  <si>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</si>
  <si>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</si>
  <si>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</si>
  <si>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</si>
  <si>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</si>
  <si>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</si>
  <si>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</si>
  <si>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</si>
  <si>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</si>
  <si>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</si>
  <si>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</si>
  <si>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</si>
  <si>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</si>
  <si>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</si>
  <si>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</si>
  <si>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</si>
  <si>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</si>
  <si>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</si>
  <si>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</si>
  <si>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</si>
  <si>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</si>
  <si>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</si>
  <si>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</si>
  <si>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</si>
  <si>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</si>
  <si>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</si>
  <si>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</si>
  <si>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</si>
  <si>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</si>
  <si>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</si>
  <si>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</si>
  <si>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</si>
  <si>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</si>
  <si>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</si>
  <si>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</si>
  <si>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</si>
  <si>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</si>
  <si>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</si>
  <si>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</si>
  <si>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</si>
  <si>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</si>
  <si>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</si>
  <si>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</si>
  <si>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</si>
  <si>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</si>
  <si>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</si>
  <si>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</si>
  <si>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</si>
  <si>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</si>
  <si>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</si>
  <si>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</si>
  <si>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</si>
  <si>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</si>
  <si>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</si>
  <si>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</si>
  <si>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</si>
  <si>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</si>
  <si>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</si>
  <si>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</si>
  <si>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</si>
  <si>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</si>
  <si>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</si>
  <si>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</si>
  <si>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</si>
  <si>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</si>
  <si>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</si>
  <si>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</si>
  <si>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</si>
  <si>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</si>
  <si>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</si>
  <si>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</si>
  <si>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</si>
  <si>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</si>
  <si>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</si>
  <si>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</si>
  <si>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</si>
  <si>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</si>
  <si>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</si>
  <si>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</si>
  <si>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</si>
  <si>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</si>
  <si>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</si>
  <si>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</si>
  <si>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</si>
  <si>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</si>
  <si>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</si>
  <si>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</si>
  <si>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</si>
  <si>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</si>
  <si>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</si>
  <si>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</si>
  <si>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</si>
  <si>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</si>
  <si>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</si>
  <si>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</si>
  <si>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</si>
  <si>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</si>
  <si>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</si>
  <si>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</si>
  <si>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</si>
  <si>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</si>
  <si>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</si>
  <si>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</si>
  <si>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</si>
  <si>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</si>
  <si>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</si>
  <si>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</si>
  <si>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</si>
  <si>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</si>
  <si>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</si>
  <si>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</si>
  <si>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</si>
  <si>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</si>
  <si>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</si>
  <si>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</si>
  <si>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</si>
  <si>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</si>
  <si>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</si>
  <si>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</si>
  <si>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</si>
  <si>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</si>
  <si>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</si>
  <si>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</si>
  <si>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</si>
  <si>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</si>
  <si>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</si>
  <si>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</si>
  <si>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</si>
  <si>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</si>
  <si>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</si>
  <si>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</si>
  <si>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</si>
  <si>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</si>
  <si>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</si>
  <si>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</si>
  <si>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</si>
  <si>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</si>
  <si>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</si>
  <si>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</si>
  <si>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</si>
  <si>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</si>
  <si>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</si>
  <si>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</si>
  <si>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</si>
  <si>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</si>
  <si>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</si>
  <si>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</si>
  <si>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</si>
  <si>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</si>
  <si>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</si>
  <si>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</si>
  <si>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</si>
  <si>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</si>
  <si>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</si>
  <si>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</si>
  <si>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</si>
  <si>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</si>
  <si>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</si>
  <si>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</si>
  <si>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</si>
  <si>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</si>
  <si>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</si>
  <si>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</si>
  <si>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</si>
  <si>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</si>
  <si>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</si>
  <si>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</si>
  <si>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</si>
  <si>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</si>
  <si>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</si>
  <si>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</si>
  <si>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</si>
  <si>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</si>
  <si>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</si>
  <si>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</si>
  <si>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</si>
  <si>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</si>
  <si>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</si>
  <si>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</si>
  <si>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</si>
  <si>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</si>
  <si>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</si>
  <si>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</si>
  <si>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</si>
  <si>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</si>
  <si>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</si>
  <si>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</si>
  <si>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</si>
  <si>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</si>
  <si>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</si>
  <si>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</si>
  <si>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</si>
  <si>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</si>
  <si>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</si>
  <si>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</si>
  <si>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</si>
  <si>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</si>
  <si>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</si>
  <si>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</si>
  <si>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</si>
  <si>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</si>
  <si>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</si>
  <si>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</si>
  <si>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</si>
  <si>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</si>
  <si>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</si>
  <si>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</si>
  <si>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</si>
  <si>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</si>
  <si>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</si>
  <si>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</si>
  <si>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</si>
  <si>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</si>
  <si>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</si>
  <si>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</si>
  <si>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</si>
  <si>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</si>
  <si>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</si>
  <si>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</si>
  <si>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</si>
  <si>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</si>
  <si>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</si>
  <si>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</si>
  <si>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</si>
  <si>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</si>
  <si>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</si>
  <si>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</si>
  <si>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</si>
  <si>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</si>
  <si>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</si>
  <si>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</si>
  <si>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</si>
  <si>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</si>
  <si>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</si>
  <si>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</si>
  <si>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</si>
  <si>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</si>
  <si>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</si>
  <si>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</si>
  <si>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</si>
  <si>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</si>
  <si>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</si>
  <si>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</si>
  <si>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</si>
  <si>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</si>
  <si>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</si>
  <si>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</si>
  <si>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</si>
  <si>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</si>
  <si>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</si>
  <si>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</si>
  <si>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</si>
  <si>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</si>
  <si>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</si>
  <si>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</si>
  <si>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</si>
  <si>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</si>
  <si>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</si>
  <si>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</si>
  <si>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</si>
  <si>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</si>
  <si>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</si>
  <si>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</si>
  <si>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</si>
  <si>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</si>
  <si>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</si>
  <si>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</si>
  <si>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</si>
  <si>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</si>
  <si>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</si>
  <si>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</si>
  <si>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</si>
  <si>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</si>
  <si>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</si>
  <si>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</si>
  <si>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</si>
  <si>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</si>
  <si>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</si>
  <si>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</si>
  <si>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</si>
  <si>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</si>
  <si>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</si>
  <si>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</si>
  <si>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</si>
  <si>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</si>
  <si>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</si>
  <si>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</si>
  <si>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</si>
  <si>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</si>
  <si>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</si>
  <si>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</si>
  <si>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</si>
  <si>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</si>
  <si>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</si>
  <si>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</si>
  <si>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</si>
  <si>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</si>
  <si>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</si>
  <si>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</si>
  <si>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</si>
  <si>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</si>
  <si>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</si>
  <si>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</si>
  <si>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</si>
  <si>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</si>
  <si>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</si>
  <si>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</si>
  <si>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</si>
  <si>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</si>
  <si>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</si>
  <si>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</si>
  <si>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</si>
  <si>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</si>
  <si>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</si>
  <si>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</si>
  <si>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</si>
  <si>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</si>
  <si>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</si>
  <si>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</si>
  <si>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</si>
  <si>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</si>
  <si>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</si>
  <si>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</si>
  <si>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</si>
  <si>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</si>
  <si>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</si>
  <si>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</si>
  <si>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</si>
  <si>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</si>
  <si>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</si>
  <si>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</si>
  <si>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</si>
  <si>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</si>
  <si>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</si>
  <si>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</si>
  <si>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</si>
  <si>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</si>
  <si>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</si>
  <si>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</si>
  <si>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</si>
  <si>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</si>
  <si>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</si>
  <si>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</si>
  <si>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</si>
  <si>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</si>
  <si>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</si>
  <si>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</si>
  <si>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</si>
  <si>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</si>
  <si>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</si>
  <si>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</si>
  <si>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</si>
  <si>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</si>
  <si>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</si>
  <si>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</si>
  <si>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</si>
  <si>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</si>
  <si>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</si>
  <si>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</si>
  <si>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</si>
  <si>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</si>
  <si>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</si>
  <si>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</si>
  <si>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</si>
  <si>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</si>
  <si>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</si>
  <si>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</si>
  <si>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</si>
  <si>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</si>
  <si>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</si>
  <si>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</si>
  <si>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</si>
  <si>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</si>
  <si>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</si>
  <si>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</si>
  <si>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</si>
  <si>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</si>
  <si>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</si>
  <si>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</si>
  <si>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</si>
  <si>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</si>
  <si>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</si>
  <si>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</si>
  <si>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</si>
  <si>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</si>
  <si>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</si>
  <si>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</si>
  <si>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</si>
  <si>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</si>
  <si>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</si>
  <si>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</si>
  <si>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</si>
  <si>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</si>
  <si>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</si>
  <si>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</si>
  <si>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</si>
  <si>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</si>
  <si>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</si>
  <si>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</si>
  <si>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</si>
  <si>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</si>
  <si>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</si>
  <si>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</si>
  <si>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</si>
  <si>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</si>
  <si>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</si>
  <si>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</si>
  <si>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</si>
  <si>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</si>
  <si>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</si>
  <si>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</si>
  <si>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</si>
  <si>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</si>
  <si>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</si>
  <si>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</si>
  <si>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</si>
  <si>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</si>
  <si>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</si>
  <si>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</si>
  <si>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</si>
  <si>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</si>
  <si>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</si>
  <si>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</si>
  <si>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</si>
  <si>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</si>
  <si>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</si>
  <si>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</si>
  <si>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</si>
  <si>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</si>
  <si>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</si>
  <si>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</si>
  <si>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</si>
  <si>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</si>
  <si>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</si>
  <si>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</si>
  <si>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</si>
  <si>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</si>
  <si>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</si>
  <si>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</si>
  <si>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</si>
  <si>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</si>
  <si>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</si>
  <si>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</si>
  <si>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</si>
  <si>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</si>
  <si>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</si>
  <si>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</si>
  <si>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</si>
  <si>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</si>
  <si>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</si>
  <si>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</si>
  <si>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</si>
  <si>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</si>
  <si>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</si>
  <si>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</si>
  <si>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</si>
  <si>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</si>
  <si>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</si>
  <si>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</si>
  <si>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</si>
  <si>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</si>
  <si>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</si>
  <si>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</si>
  <si>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</si>
  <si>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</si>
  <si>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</si>
  <si>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</si>
  <si>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</si>
  <si>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</si>
  <si>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</si>
  <si>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</si>
  <si>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</si>
  <si>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</si>
  <si>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</si>
  <si>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</si>
  <si>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</si>
  <si>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</si>
  <si>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</si>
  <si>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</si>
  <si>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</si>
  <si>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</si>
  <si>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</si>
  <si>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</si>
  <si>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</si>
  <si>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</si>
  <si>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</si>
  <si>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</si>
  <si>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</si>
  <si>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</si>
  <si>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</si>
  <si>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</si>
  <si>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</si>
  <si>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</si>
  <si>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</si>
  <si>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</si>
  <si>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</si>
  <si>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</si>
  <si>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</si>
  <si>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</si>
  <si>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</si>
  <si>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</si>
  <si>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</si>
  <si>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</si>
  <si>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</si>
  <si>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</si>
  <si>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</si>
  <si>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</si>
  <si>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</si>
  <si>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</si>
  <si>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</si>
  <si>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</si>
  <si>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</si>
  <si>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</si>
  <si>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</si>
  <si>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</si>
  <si>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</si>
  <si>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</si>
  <si>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</si>
  <si>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</si>
  <si>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</si>
  <si>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</si>
  <si>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</si>
  <si>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</si>
  <si>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</si>
  <si>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</si>
  <si>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</si>
  <si>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</si>
  <si>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</si>
  <si>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</si>
  <si>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</si>
  <si>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</si>
  <si>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</si>
  <si>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</si>
  <si>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</si>
  <si>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</si>
  <si>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</si>
  <si>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</si>
  <si>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</si>
  <si>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</si>
  <si>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</si>
  <si>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</si>
  <si>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</si>
  <si>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</si>
  <si>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</si>
  <si>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</si>
  <si>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</si>
  <si>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</si>
  <si>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</si>
  <si>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</si>
  <si>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</si>
  <si>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</si>
  <si>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</si>
  <si>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</si>
  <si>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</si>
  <si>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</si>
  <si>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</si>
  <si>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</si>
  <si>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</si>
  <si>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</si>
  <si>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</si>
  <si>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</si>
  <si>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</si>
  <si>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</si>
  <si>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</si>
  <si>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</si>
  <si>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</si>
  <si>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</si>
  <si>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</si>
  <si>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</si>
  <si>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</si>
  <si>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</si>
  <si>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</si>
  <si>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</si>
  <si>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</si>
  <si>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</si>
  <si>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</si>
  <si>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</si>
  <si>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</si>
  <si>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</si>
  <si>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</si>
  <si>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</si>
  <si>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</si>
  <si>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</si>
  <si>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</si>
  <si>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</si>
  <si>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</si>
  <si>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</si>
  <si>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</si>
  <si>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</si>
  <si>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</si>
  <si>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</si>
  <si>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</si>
  <si>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</si>
  <si>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</si>
  <si>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</si>
  <si>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</si>
  <si>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</si>
  <si>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</si>
  <si>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</si>
  <si>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</si>
  <si>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</si>
  <si>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</si>
  <si>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</si>
  <si>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</si>
  <si>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</si>
  <si>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</si>
  <si>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</si>
  <si>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</si>
  <si>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</si>
  <si>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</si>
  <si>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</si>
  <si>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</si>
  <si>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</si>
  <si>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</si>
  <si>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</si>
  <si>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</si>
  <si>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</si>
  <si>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</si>
  <si>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</si>
  <si>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</si>
  <si>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</si>
  <si>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</si>
  <si>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</si>
  <si>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</si>
  <si>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</si>
  <si>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</si>
  <si>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</si>
  <si>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</si>
  <si>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</si>
  <si>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</si>
  <si>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</si>
  <si>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</si>
  <si>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</si>
  <si>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</si>
  <si>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</si>
  <si>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</si>
  <si>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</si>
  <si>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</si>
  <si>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</si>
  <si>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</si>
  <si>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</si>
  <si>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</si>
  <si>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</si>
  <si>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</si>
  <si>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</si>
  <si>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</si>
  <si>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</si>
  <si>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</si>
  <si>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</si>
  <si>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</si>
  <si>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</si>
  <si>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</si>
  <si>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</si>
  <si>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</si>
  <si>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</si>
  <si>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</si>
  <si>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</si>
  <si>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</si>
  <si>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</si>
  <si>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</si>
  <si>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</si>
  <si>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</si>
  <si>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</si>
  <si>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</si>
  <si>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</si>
  <si>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</si>
  <si>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</si>
  <si>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</si>
  <si>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</si>
  <si>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</si>
  <si>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</si>
  <si>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</si>
  <si>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</si>
  <si>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</si>
  <si>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</si>
  <si>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</si>
  <si>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</si>
  <si>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</si>
  <si>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</si>
  <si>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</si>
  <si>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</si>
  <si>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</si>
  <si>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</si>
  <si>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</si>
  <si>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</si>
  <si>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</si>
  <si>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</si>
  <si>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</si>
  <si>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</si>
  <si>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</si>
  <si>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</si>
  <si>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</si>
  <si>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</si>
  <si>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</si>
  <si>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</si>
  <si>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</si>
  <si>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</si>
  <si>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</si>
  <si>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</si>
  <si>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</si>
  <si>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</si>
  <si>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</si>
  <si>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</si>
  <si>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</si>
  <si>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</si>
  <si>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</si>
  <si>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</si>
  <si>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</si>
  <si>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</si>
  <si>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</si>
  <si>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</si>
  <si>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</si>
  <si>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</si>
  <si>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</si>
  <si>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</si>
  <si>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</si>
  <si>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</si>
  <si>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</si>
  <si>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</si>
  <si>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</si>
  <si>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</si>
  <si>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</si>
  <si>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</si>
  <si>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</si>
  <si>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</si>
  <si>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</si>
  <si>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</si>
  <si>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</si>
  <si>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</si>
  <si>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</si>
  <si>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</si>
  <si>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</si>
  <si>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</si>
  <si>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</si>
  <si>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</si>
  <si>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</si>
  <si>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</si>
  <si>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</si>
  <si>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</si>
  <si>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</si>
  <si>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</si>
  <si>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</si>
  <si>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</si>
  <si>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</si>
  <si>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</si>
  <si>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</si>
  <si>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</si>
  <si>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</si>
  <si>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</si>
  <si>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</si>
  <si>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</si>
  <si>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</si>
  <si>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</si>
  <si>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</si>
  <si>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</si>
  <si>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</si>
  <si>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</si>
  <si>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</si>
  <si>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</si>
  <si>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</si>
  <si>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</si>
  <si>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</si>
  <si>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</si>
  <si>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</si>
  <si>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</si>
  <si>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</si>
  <si>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</si>
  <si>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</si>
  <si>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</si>
  <si>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</si>
  <si>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</si>
  <si>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</si>
  <si>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</si>
  <si>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</si>
  <si>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</si>
  <si>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</si>
  <si>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</si>
  <si>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</si>
  <si>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</si>
  <si>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</si>
  <si>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</si>
  <si>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</si>
  <si>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</si>
  <si>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</si>
  <si>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</si>
  <si>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</si>
  <si>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</si>
  <si>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</si>
  <si>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</si>
  <si>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</si>
  <si>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</si>
  <si>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</si>
  <si>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</si>
  <si>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</si>
  <si>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</si>
  <si>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</si>
  <si>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</si>
  <si>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</si>
  <si>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</si>
  <si>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</si>
  <si>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</si>
  <si>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</si>
  <si>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</si>
  <si>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</si>
  <si>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</si>
  <si>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</si>
  <si>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</si>
  <si>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</si>
  <si>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</si>
  <si>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</si>
  <si>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</si>
  <si>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</si>
  <si>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</si>
  <si>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</si>
  <si>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</si>
  <si>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</si>
  <si>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</si>
  <si>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</si>
  <si>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</si>
  <si>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</si>
  <si>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</si>
  <si>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</si>
  <si>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</si>
  <si>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</si>
  <si>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</si>
  <si>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</si>
  <si>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</si>
  <si>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</si>
  <si>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</si>
  <si>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</si>
  <si>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</si>
  <si>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</si>
  <si>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</si>
  <si>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</si>
  <si>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</si>
  <si>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</si>
  <si>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</si>
  <si>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</si>
  <si>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</si>
  <si>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</si>
  <si>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</si>
  <si>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</si>
  <si>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</si>
  <si>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</si>
  <si>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</si>
  <si>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</si>
  <si>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</si>
  <si>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</si>
  <si>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</si>
  <si>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</si>
  <si>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</si>
  <si>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</si>
  <si>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</si>
  <si>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</si>
  <si>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</si>
  <si>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</si>
  <si>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</si>
  <si>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</si>
  <si>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</si>
  <si>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</si>
  <si>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</si>
  <si>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</si>
  <si>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</si>
  <si>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</si>
  <si>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</si>
  <si>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</si>
  <si>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</si>
  <si>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</si>
  <si>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</si>
  <si>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</si>
  <si>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</si>
  <si>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</si>
  <si>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</si>
  <si>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</si>
  <si>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</si>
  <si>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</si>
  <si>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</si>
  <si>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</si>
  <si>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</si>
  <si>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</si>
  <si>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</si>
  <si>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</si>
  <si>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</si>
  <si>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</si>
  <si>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</si>
  <si>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</si>
  <si>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</si>
  <si>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</si>
  <si>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</si>
  <si>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</si>
  <si>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</si>
  <si>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</si>
  <si>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</si>
  <si>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</si>
  <si>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</si>
  <si>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</si>
  <si>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</si>
  <si>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</si>
  <si>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</si>
  <si>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</si>
  <si>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</si>
  <si>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</si>
  <si>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</si>
  <si>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</si>
  <si>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</si>
  <si>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</si>
  <si>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</si>
  <si>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</si>
  <si>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</si>
  <si>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</si>
  <si>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</si>
  <si>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</si>
  <si>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</si>
  <si>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</si>
  <si>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</si>
  <si>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</si>
  <si>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</si>
  <si>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</si>
  <si>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</si>
  <si>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</si>
  <si>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</si>
  <si>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</si>
  <si>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</si>
  <si>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</si>
  <si>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</si>
  <si>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</si>
  <si>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</si>
  <si>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</si>
  <si>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</si>
  <si>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</si>
  <si>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</si>
  <si>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</si>
  <si>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</si>
  <si>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</si>
  <si>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</si>
  <si>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</si>
  <si>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</si>
  <si>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</si>
  <si>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</si>
  <si>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</si>
  <si>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</si>
  <si>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</si>
  <si>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</si>
  <si>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</si>
  <si>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</si>
  <si>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</si>
  <si>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</si>
  <si>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</si>
  <si>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</si>
  <si>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</si>
  <si>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</si>
  <si>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</si>
  <si>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</si>
  <si>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</si>
  <si>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</si>
  <si>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</si>
  <si>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</si>
  <si>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</si>
  <si>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</si>
  <si>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</si>
  <si>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</si>
  <si>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</si>
  <si>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</si>
  <si>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</si>
  <si>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</si>
  <si>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</si>
  <si>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</si>
  <si>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</si>
  <si>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</si>
  <si>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</si>
  <si>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</si>
  <si>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</si>
  <si>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</si>
  <si>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</si>
  <si>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</si>
  <si>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</si>
  <si>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</si>
  <si>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</si>
  <si>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</si>
  <si>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</si>
  <si>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</si>
  <si>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</si>
  <si>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</si>
  <si>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</si>
  <si>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</si>
  <si>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</si>
  <si>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</si>
  <si>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</si>
  <si>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</si>
  <si>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</si>
  <si>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</si>
  <si>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</si>
  <si>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</si>
  <si>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</si>
  <si>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</si>
  <si>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</si>
  <si>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</si>
  <si>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</si>
  <si>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</si>
  <si>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</si>
  <si>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</si>
  <si>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</si>
  <si>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</si>
  <si>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</si>
  <si>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</si>
  <si>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</si>
  <si>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</si>
  <si>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</si>
  <si>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</si>
  <si>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</si>
  <si>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</si>
  <si>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</si>
  <si>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</si>
  <si>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</si>
  <si>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</si>
  <si>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</si>
  <si>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</si>
  <si>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</si>
  <si>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</si>
  <si>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</si>
  <si>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</si>
  <si>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</si>
  <si>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</si>
  <si>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</si>
  <si>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</si>
  <si>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</si>
  <si>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</si>
  <si>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</si>
  <si>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</si>
  <si>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</si>
  <si>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</si>
  <si>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</si>
  <si>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</si>
  <si>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</si>
  <si>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</si>
  <si>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</si>
  <si>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</si>
  <si>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</si>
  <si>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</si>
  <si>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</si>
  <si>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</si>
  <si>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</si>
  <si>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</si>
  <si>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</si>
  <si>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</si>
  <si>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</si>
  <si>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</si>
  <si>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</si>
  <si>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</si>
  <si>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</si>
  <si>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</si>
  <si>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</si>
  <si>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</si>
  <si>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</si>
  <si>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</si>
  <si>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</si>
  <si>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</si>
  <si>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</si>
  <si>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</si>
  <si>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</si>
  <si>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</si>
  <si>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</si>
  <si>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</si>
  <si>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</si>
  <si>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</si>
  <si>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</si>
  <si>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</si>
  <si>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</si>
  <si>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</si>
  <si>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</si>
  <si>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</si>
  <si>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</si>
  <si>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</si>
  <si>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</si>
  <si>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</si>
  <si>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</si>
  <si>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</si>
  <si>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</si>
  <si>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</si>
  <si>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</si>
  <si>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</si>
  <si>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</si>
  <si>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</si>
  <si>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</si>
  <si>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</si>
  <si>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</si>
  <si>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</si>
  <si>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</si>
  <si>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</si>
  <si>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</si>
  <si>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</si>
  <si>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</si>
  <si>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</si>
  <si>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</si>
  <si>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</si>
  <si>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</si>
  <si>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</si>
  <si>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</si>
  <si>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</si>
  <si>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</si>
  <si>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</si>
  <si>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</si>
  <si>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</si>
  <si>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</si>
  <si>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</si>
  <si>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</si>
  <si>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</si>
  <si>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</si>
  <si>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</si>
  <si>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</si>
  <si>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</si>
  <si>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</si>
  <si>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</si>
  <si>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</si>
  <si>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</si>
  <si>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</si>
  <si>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</si>
  <si>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</si>
  <si>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</si>
  <si>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</si>
  <si>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</si>
  <si>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</si>
  <si>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</si>
  <si>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</si>
  <si>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</si>
  <si>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</si>
  <si>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</si>
  <si>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</si>
  <si>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</si>
  <si>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</si>
  <si>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</si>
  <si>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</si>
  <si>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</si>
  <si>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</si>
  <si>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</si>
  <si>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</si>
  <si>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</si>
  <si>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</si>
  <si>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</si>
  <si>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</si>
  <si>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</si>
  <si>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</si>
  <si>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</si>
  <si>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</si>
  <si>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</si>
  <si>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</si>
  <si>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</si>
  <si>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</si>
  <si>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</si>
  <si>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</si>
  <si>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</si>
  <si>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</si>
  <si>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</si>
  <si>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</si>
  <si>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</si>
  <si>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</si>
  <si>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</si>
  <si>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</si>
  <si>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</si>
  <si>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</si>
  <si>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</si>
  <si>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</si>
  <si>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</si>
  <si>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</si>
  <si>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</si>
  <si>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</si>
  <si>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</si>
  <si>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</si>
  <si>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</si>
  <si>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</si>
  <si>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</si>
  <si>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</si>
  <si>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</si>
  <si>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</si>
  <si>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</si>
  <si>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</si>
  <si>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</si>
  <si>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</si>
  <si>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</si>
  <si>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</si>
  <si>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</si>
  <si>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</si>
  <si>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</si>
  <si>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</si>
  <si>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</si>
  <si>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</si>
  <si>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</si>
  <si>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</si>
  <si>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</si>
  <si>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</si>
  <si>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</si>
  <si>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</si>
  <si>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</si>
  <si>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</si>
  <si>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</si>
  <si>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</si>
  <si>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</si>
  <si>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</si>
  <si>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</si>
  <si>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</si>
  <si>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</si>
  <si>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</si>
  <si>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</si>
  <si>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</si>
  <si>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</si>
  <si>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</si>
  <si>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</si>
  <si>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</si>
  <si>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</si>
  <si>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</si>
  <si>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</si>
  <si>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</si>
  <si>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</si>
  <si>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</si>
  <si>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</si>
  <si>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</si>
  <si>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</si>
  <si>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</si>
  <si>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</si>
  <si>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</si>
  <si>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</si>
  <si>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</si>
  <si>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</si>
  <si>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</si>
  <si>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</si>
  <si>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</si>
  <si>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</si>
  <si>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</si>
  <si>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</si>
  <si>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</si>
  <si>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</si>
  <si>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</si>
  <si>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</si>
  <si>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</si>
  <si>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</si>
  <si>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</si>
  <si>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</si>
  <si>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</si>
  <si>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</si>
  <si>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</si>
  <si>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</si>
  <si>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</si>
  <si>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</si>
  <si>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</si>
  <si>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</si>
  <si>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</si>
  <si>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</si>
  <si>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</si>
  <si>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</si>
  <si>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</si>
  <si>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</si>
  <si>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</si>
  <si>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</si>
  <si>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</si>
  <si>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</si>
  <si>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</si>
  <si>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</si>
  <si>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</si>
  <si>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</si>
  <si>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</si>
  <si>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</si>
  <si>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</si>
  <si>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</si>
  <si>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</si>
  <si>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</si>
  <si>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</si>
  <si>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</si>
  <si>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</si>
  <si>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</si>
  <si>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</si>
  <si>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</si>
  <si>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</si>
  <si>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</si>
  <si>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</si>
  <si>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</si>
  <si>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</si>
  <si>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</si>
  <si>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</si>
  <si>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</si>
  <si>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</si>
  <si>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</si>
  <si>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</si>
  <si>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</si>
  <si>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</si>
  <si>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</si>
  <si>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</si>
  <si>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</si>
  <si>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</si>
  <si>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</si>
  <si>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</si>
  <si>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</si>
  <si>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</si>
  <si>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</si>
  <si>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</si>
  <si>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</si>
  <si>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</si>
  <si>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</si>
  <si>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</si>
  <si>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</si>
  <si>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</si>
  <si>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</si>
  <si>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</si>
  <si>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</si>
  <si>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</si>
  <si>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</si>
  <si>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</si>
  <si>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</si>
  <si>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</si>
  <si>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</si>
  <si>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</si>
  <si>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</si>
  <si>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</si>
  <si>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</si>
  <si>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</si>
  <si>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</si>
  <si>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</si>
  <si>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</si>
  <si>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</si>
  <si>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</si>
  <si>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</si>
  <si>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</si>
  <si>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</si>
  <si>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</si>
  <si>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</si>
  <si>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</si>
  <si>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</si>
  <si>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</si>
  <si>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</si>
  <si>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</si>
  <si>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</si>
  <si>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</si>
  <si>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</si>
  <si>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</si>
  <si>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</si>
  <si>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</si>
  <si>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</si>
  <si>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</si>
  <si>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</si>
  <si>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</si>
  <si>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</si>
  <si>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</si>
  <si>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</si>
  <si>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</si>
  <si>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</si>
  <si>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</si>
  <si>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</si>
  <si>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</si>
  <si>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</si>
  <si>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</si>
  <si>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</si>
  <si>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</si>
  <si>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</si>
  <si>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</si>
  <si>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</si>
  <si>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</si>
  <si>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</si>
  <si>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</si>
  <si>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</si>
  <si>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</si>
  <si>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</si>
  <si>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</si>
  <si>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</si>
  <si>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</si>
  <si>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</si>
  <si>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</si>
  <si>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</si>
  <si>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</si>
  <si>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</si>
  <si>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</si>
  <si>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</si>
  <si>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</si>
  <si>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</si>
  <si>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</si>
  <si>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</si>
  <si>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</si>
  <si>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</si>
  <si>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</si>
  <si>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</si>
  <si>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</si>
  <si>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</si>
  <si>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</si>
  <si>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</si>
  <si>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</si>
  <si>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</si>
  <si>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</si>
  <si>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</si>
  <si>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</si>
  <si>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</si>
  <si>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</si>
  <si>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</si>
  <si>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</si>
  <si>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</si>
  <si>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</si>
  <si>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</si>
  <si>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</si>
  <si>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</si>
  <si>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</si>
  <si>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</si>
  <si>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</si>
  <si>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</si>
  <si>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</si>
  <si>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</si>
  <si>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</si>
  <si>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</si>
  <si>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</si>
  <si>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</si>
  <si>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</si>
  <si>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</si>
  <si>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</si>
  <si>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</si>
  <si>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</si>
  <si>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</si>
  <si>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</si>
  <si>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</si>
  <si>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</si>
  <si>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</si>
  <si>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</si>
  <si>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</si>
  <si>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</si>
  <si>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</si>
  <si>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</si>
  <si>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</si>
  <si>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</si>
  <si>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</si>
  <si>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</si>
  <si>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</si>
  <si>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</si>
  <si>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</si>
  <si>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</si>
  <si>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</si>
  <si>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</si>
  <si>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</si>
  <si>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</si>
  <si>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</si>
  <si>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</si>
  <si>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</si>
  <si>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</si>
  <si>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</si>
  <si>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</si>
  <si>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</si>
  <si>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</si>
  <si>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</si>
  <si>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</si>
  <si>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</si>
  <si>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</si>
  <si>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</si>
  <si>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</si>
  <si>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</si>
  <si>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</si>
  <si>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</si>
  <si>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</si>
  <si>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</si>
  <si>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</si>
  <si>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</si>
  <si>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</si>
  <si>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</si>
  <si>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</si>
  <si>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</si>
  <si>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</si>
  <si>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</si>
  <si>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</si>
  <si>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</si>
  <si>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</si>
  <si>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</si>
  <si>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</si>
  <si>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</si>
  <si>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</si>
  <si>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</si>
  <si>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</si>
  <si>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</si>
  <si>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</si>
  <si>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</si>
  <si>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</si>
  <si>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</si>
  <si>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</si>
  <si>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</si>
  <si>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</si>
  <si>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</si>
  <si>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</si>
  <si>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</si>
  <si>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</si>
  <si>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</si>
  <si>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</si>
  <si>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</si>
  <si>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</si>
  <si>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</si>
  <si>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</si>
  <si>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</si>
  <si>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</si>
  <si>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</si>
  <si>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</si>
  <si>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</si>
  <si>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</si>
  <si>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</si>
  <si>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</si>
  <si>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</si>
  <si>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</si>
  <si>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</si>
  <si>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</si>
  <si>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</si>
  <si>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</si>
  <si>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</si>
  <si>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</si>
  <si>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</si>
  <si>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</si>
  <si>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</si>
  <si>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</si>
  <si>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</si>
  <si>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</si>
  <si>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</si>
  <si>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</si>
  <si>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</si>
  <si>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</si>
  <si>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</si>
  <si>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</si>
  <si>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</si>
  <si>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</si>
  <si>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</si>
  <si>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</si>
  <si>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</si>
  <si>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</si>
  <si>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</si>
  <si>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</si>
  <si>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</si>
  <si>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</si>
  <si>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</si>
  <si>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</si>
  <si>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</si>
  <si>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</si>
  <si>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</si>
  <si>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</si>
  <si>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</si>
  <si>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</si>
  <si>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</si>
  <si>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</si>
  <si>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</si>
  <si>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</si>
  <si>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</si>
  <si>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</si>
  <si>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</si>
  <si>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</si>
  <si>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</si>
  <si>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</si>
  <si>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</si>
  <si>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</si>
  <si>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</si>
  <si>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</si>
  <si>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</si>
  <si>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</si>
  <si>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</si>
  <si>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</si>
  <si>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</si>
  <si>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</si>
  <si>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</si>
  <si>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</si>
  <si>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</si>
  <si>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</si>
  <si>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</si>
  <si>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</si>
  <si>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</si>
  <si>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</si>
  <si>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</si>
  <si>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</si>
  <si>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</si>
  <si>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</si>
  <si>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</si>
  <si>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</si>
  <si>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</si>
  <si>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</si>
  <si>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</si>
  <si>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</si>
  <si>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</si>
  <si>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</si>
  <si>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</si>
  <si>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</si>
  <si>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</si>
  <si>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</si>
  <si>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</si>
  <si>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</si>
  <si>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</si>
  <si>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</si>
  <si>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</si>
  <si>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</si>
  <si>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</si>
  <si>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</si>
  <si>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</si>
  <si>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</si>
  <si>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</si>
  <si>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</si>
  <si>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</si>
  <si>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</si>
  <si>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</si>
  <si>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</si>
  <si>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</si>
  <si>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</si>
  <si>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</si>
  <si>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</si>
  <si>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</si>
  <si>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</si>
  <si>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</si>
  <si>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</si>
  <si>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</si>
  <si>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</si>
  <si>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</si>
  <si>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</si>
  <si>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</si>
  <si>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</si>
  <si>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</si>
  <si>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</si>
  <si>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</si>
  <si>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</si>
  <si>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</si>
  <si>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</si>
  <si>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</si>
  <si>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</si>
  <si>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</si>
  <si>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</si>
  <si>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</si>
  <si>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</si>
  <si>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</si>
  <si>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</si>
  <si>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</si>
  <si>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</si>
  <si>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</si>
  <si>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</si>
  <si>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</si>
  <si>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</si>
  <si>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</si>
  <si>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</si>
  <si>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</si>
  <si>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</si>
  <si>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</si>
  <si>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</si>
  <si>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</si>
  <si>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</si>
  <si>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</si>
  <si>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</si>
  <si>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</si>
  <si>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</si>
  <si>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</si>
  <si>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</si>
  <si>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</si>
  <si>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</si>
  <si>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</si>
  <si>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</si>
  <si>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</si>
  <si>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</si>
  <si>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</si>
  <si>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</si>
  <si>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</si>
  <si>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</si>
  <si>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</si>
  <si>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</si>
  <si>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</si>
  <si>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</si>
  <si>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</si>
  <si>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</si>
  <si>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</si>
  <si>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</si>
  <si>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</si>
  <si>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</si>
  <si>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</si>
  <si>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</si>
  <si>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</si>
  <si>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</si>
  <si>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</si>
  <si>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</si>
  <si>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</si>
  <si>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</si>
  <si>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</si>
  <si>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</si>
  <si>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</si>
  <si>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</si>
  <si>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</si>
  <si>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</si>
  <si>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</si>
  <si>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</si>
  <si>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</si>
  <si>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</si>
  <si>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</si>
  <si>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</si>
  <si>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</si>
  <si>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</si>
  <si>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</si>
  <si>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</si>
  <si>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</si>
  <si>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</si>
  <si>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</si>
  <si>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</si>
  <si>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</si>
  <si>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</si>
  <si>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</si>
  <si>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</si>
  <si>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</si>
  <si>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</si>
  <si>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</si>
  <si>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</si>
  <si>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</si>
  <si>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</si>
  <si>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</si>
  <si>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</si>
  <si>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</si>
  <si>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</si>
  <si>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</si>
  <si>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</si>
  <si>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</si>
  <si>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</si>
  <si>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</si>
  <si>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</si>
  <si>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</si>
  <si>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</si>
  <si>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</si>
  <si>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</si>
  <si>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</si>
  <si>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</si>
  <si>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</si>
  <si>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</si>
  <si>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</si>
  <si>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</si>
  <si>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</si>
  <si>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</si>
  <si>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</si>
  <si>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</si>
  <si>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</si>
  <si>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</si>
  <si>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</si>
  <si>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</si>
  <si>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</si>
  <si>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</si>
  <si>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</si>
  <si>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</si>
  <si>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</si>
  <si>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</si>
  <si>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</si>
  <si>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</si>
  <si>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</si>
  <si>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</si>
  <si>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</si>
  <si>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</si>
  <si>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</si>
  <si>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</si>
  <si>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</si>
  <si>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</si>
  <si>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</si>
  <si>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</si>
  <si>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</si>
  <si>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</si>
  <si>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</si>
  <si>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</si>
  <si>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</si>
  <si>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</si>
  <si>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</si>
  <si>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</si>
  <si>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</si>
  <si>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</si>
  <si>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</si>
  <si>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</si>
  <si>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</si>
  <si>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</si>
  <si>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</si>
  <si>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</si>
  <si>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</si>
  <si>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</si>
  <si>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</si>
  <si>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</si>
  <si>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</si>
  <si>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</si>
  <si>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</si>
  <si>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</si>
  <si>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</si>
  <si>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</si>
  <si>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</si>
  <si>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</si>
  <si>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</si>
  <si>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</si>
  <si>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</si>
  <si>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</si>
  <si>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</si>
  <si>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</si>
  <si>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</si>
  <si>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</si>
  <si>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</si>
  <si>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</si>
  <si>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</si>
  <si>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</si>
  <si>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</si>
  <si>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</si>
  <si>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</si>
  <si>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</si>
  <si>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</si>
  <si>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</si>
  <si>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</si>
  <si>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</si>
  <si>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</si>
  <si>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</si>
  <si>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</si>
  <si>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</si>
  <si>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</si>
  <si>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</si>
  <si>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</si>
  <si>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</si>
  <si>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</si>
  <si>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</si>
  <si>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</si>
  <si>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</si>
  <si>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</si>
  <si>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</si>
  <si>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</si>
  <si>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</si>
  <si>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</si>
  <si>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</si>
  <si>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</si>
  <si>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</si>
  <si>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</si>
  <si>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</si>
  <si>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</si>
  <si>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</si>
  <si>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</si>
  <si>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</si>
  <si>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</si>
  <si>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</si>
  <si>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</si>
  <si>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</si>
  <si>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</si>
  <si>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</si>
  <si>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</si>
  <si>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</si>
  <si>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</si>
  <si>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</si>
  <si>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</si>
  <si>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</si>
  <si>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</si>
  <si>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</si>
  <si>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</si>
  <si>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</si>
  <si>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</si>
  <si>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</si>
  <si>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</si>
  <si>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</si>
  <si>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</si>
  <si>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</si>
  <si>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</si>
  <si>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</si>
  <si>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</si>
  <si>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</si>
  <si>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</si>
  <si>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</si>
  <si>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</si>
  <si>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</si>
  <si>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</si>
  <si>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</si>
  <si>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</si>
  <si>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</si>
  <si>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</si>
  <si>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</si>
  <si>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</si>
  <si>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</si>
  <si>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</si>
  <si>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</si>
  <si>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</si>
  <si>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</si>
  <si>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</si>
  <si>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</si>
  <si>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</si>
  <si>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</si>
  <si>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</si>
  <si>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</si>
  <si>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</si>
  <si>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</si>
  <si>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</si>
  <si>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</si>
  <si>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</si>
  <si>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</si>
  <si>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</si>
  <si>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</si>
  <si>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</si>
  <si>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</si>
  <si>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</si>
  <si>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</si>
  <si>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</si>
  <si>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</si>
  <si>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</si>
  <si>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</si>
  <si>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</si>
  <si>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</si>
  <si>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</si>
  <si>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</si>
  <si>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</si>
  <si>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</si>
  <si>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</si>
  <si>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</si>
  <si>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</si>
  <si>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</si>
  <si>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</si>
  <si>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</si>
  <si>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</si>
  <si>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</si>
  <si>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</si>
  <si>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</si>
  <si>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</si>
  <si>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</si>
  <si>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</si>
  <si>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</si>
  <si>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</si>
  <si>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</si>
  <si>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</si>
  <si>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</si>
  <si>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</si>
  <si>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</si>
  <si>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</si>
  <si>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</si>
  <si>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</si>
  <si>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</si>
  <si>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</si>
  <si>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</si>
  <si>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</si>
  <si>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</si>
  <si>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</si>
  <si>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</si>
  <si>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</si>
  <si>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</si>
  <si>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</si>
  <si>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</si>
  <si>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</si>
  <si>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</si>
  <si>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</si>
  <si>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</si>
  <si>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</si>
  <si>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</si>
  <si>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</si>
  <si>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</si>
  <si>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</si>
  <si>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</si>
  <si>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</si>
  <si>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</si>
  <si>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</si>
  <si>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</si>
  <si>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</si>
  <si>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</si>
  <si>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</si>
  <si>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</si>
  <si>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</si>
  <si>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</si>
  <si>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</si>
  <si>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</si>
  <si>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</si>
  <si>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</si>
  <si>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</si>
  <si>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</si>
  <si>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</si>
  <si>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</si>
  <si>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</si>
  <si>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</si>
  <si>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</si>
  <si>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</si>
  <si>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</si>
  <si>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</si>
  <si>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</si>
  <si>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</si>
  <si>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</si>
  <si>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</si>
  <si>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</si>
  <si>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</si>
  <si>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</si>
  <si>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</si>
  <si>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</si>
  <si>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</si>
  <si>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</si>
  <si>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</si>
  <si>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</si>
  <si>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</si>
  <si>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</si>
  <si>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</si>
  <si>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</si>
  <si>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</si>
  <si>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</si>
  <si>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</si>
  <si>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</si>
  <si>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</si>
  <si>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</si>
  <si>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</si>
  <si>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</si>
  <si>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</si>
  <si>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</si>
  <si>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</si>
  <si>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</si>
  <si>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</si>
  <si>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</si>
  <si>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</si>
  <si>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</si>
  <si>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</si>
  <si>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</si>
  <si>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</si>
  <si>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</si>
  <si>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</si>
  <si>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</si>
  <si>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</si>
  <si>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</si>
  <si>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</si>
  <si>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</si>
  <si>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</si>
  <si>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</si>
  <si>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</si>
  <si>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</si>
  <si>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</si>
  <si>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</si>
  <si>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</si>
  <si>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</si>
  <si>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</si>
  <si>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</si>
  <si>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</si>
  <si>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</si>
  <si>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</si>
  <si>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</si>
  <si>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</si>
  <si>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</si>
  <si>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</si>
  <si>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</si>
  <si>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</si>
  <si>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</si>
  <si>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</si>
  <si>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</si>
  <si>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</si>
  <si>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</si>
  <si>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</si>
  <si>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</si>
  <si>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</si>
  <si>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</si>
  <si>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</si>
  <si>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</si>
  <si>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</si>
  <si>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</si>
  <si>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</si>
  <si>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</si>
  <si>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</si>
  <si>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</si>
  <si>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</si>
  <si>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</si>
  <si>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</si>
  <si>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</si>
  <si>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</si>
  <si>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</si>
  <si>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</si>
  <si>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</si>
  <si>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</si>
  <si>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</si>
  <si>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</si>
  <si>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</si>
  <si>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</si>
  <si>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</si>
  <si>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</si>
  <si>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</si>
  <si>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</si>
  <si>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</si>
  <si>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</si>
  <si>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</si>
  <si>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</si>
  <si>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</si>
  <si>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</si>
  <si>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</si>
  <si>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</si>
  <si>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</si>
  <si>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</si>
  <si>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</si>
  <si>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</si>
  <si>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</si>
  <si>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</si>
  <si>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</si>
  <si>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</si>
  <si>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</si>
  <si>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</si>
  <si>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</si>
  <si>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</si>
  <si>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</si>
  <si>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</si>
  <si>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</si>
  <si>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</si>
  <si>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</si>
  <si>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</si>
  <si>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</si>
  <si>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</si>
  <si>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</si>
  <si>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</si>
  <si>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</si>
  <si>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</si>
  <si>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</si>
  <si>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</si>
  <si>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</si>
  <si>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</si>
  <si>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</si>
  <si>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</si>
  <si>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</si>
  <si>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</si>
  <si>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</si>
  <si>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</si>
  <si>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</si>
  <si>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</si>
  <si>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</si>
  <si>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</si>
  <si>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</si>
  <si>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</si>
  <si>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</si>
  <si>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</si>
  <si>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</si>
  <si>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</si>
  <si>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</si>
  <si>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</si>
  <si>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</si>
  <si>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</si>
  <si>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</si>
  <si>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</si>
  <si>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</si>
  <si>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</si>
  <si>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</si>
  <si>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</si>
  <si>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</si>
  <si>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</si>
  <si>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</si>
  <si>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</si>
  <si>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</si>
  <si>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</si>
  <si>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</si>
  <si>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</si>
  <si>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</si>
  <si>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</si>
  <si>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</si>
  <si>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</si>
  <si>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</si>
  <si>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</si>
  <si>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</si>
  <si>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</si>
  <si>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</si>
  <si>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</si>
  <si>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</si>
  <si>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</si>
  <si>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</si>
  <si>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</si>
  <si>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</si>
  <si>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</si>
  <si>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</si>
  <si>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</si>
  <si>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</si>
  <si>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</si>
  <si>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</si>
  <si>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</si>
  <si>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</si>
  <si>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</si>
  <si>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</si>
  <si>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</si>
  <si>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</si>
  <si>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</si>
  <si>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</si>
  <si>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</si>
  <si>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</si>
  <si>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</si>
  <si>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</si>
  <si>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</si>
  <si>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</si>
  <si>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</si>
  <si>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</si>
  <si>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</si>
  <si>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</si>
  <si>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</si>
  <si>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</si>
  <si>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</si>
  <si>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</si>
  <si>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</si>
  <si>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</si>
  <si>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</si>
  <si>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</si>
  <si>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</si>
  <si>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</si>
  <si>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</si>
  <si>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</si>
  <si>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</si>
  <si>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</si>
  <si>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</si>
  <si>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</si>
  <si>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</si>
  <si>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</si>
  <si>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</si>
  <si>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</si>
  <si>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</si>
  <si>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</si>
  <si>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</si>
  <si>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</si>
  <si>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</si>
  <si>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</si>
  <si>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</si>
  <si>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</si>
  <si>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</si>
  <si>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</si>
  <si>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</si>
  <si>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</si>
  <si>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</si>
  <si>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</si>
  <si>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</si>
  <si>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</si>
  <si>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</si>
  <si>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</si>
  <si>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</si>
  <si>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</si>
  <si>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</si>
  <si>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</si>
  <si>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</si>
  <si>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</si>
  <si>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</si>
  <si>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</si>
  <si>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</si>
  <si>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</si>
  <si>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</si>
  <si>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</si>
  <si>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</si>
  <si>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</si>
  <si>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</si>
  <si>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</si>
  <si>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</si>
  <si>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</si>
  <si>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</si>
  <si>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</si>
  <si>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</si>
  <si>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</si>
  <si>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</si>
  <si>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</si>
  <si>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</si>
  <si>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</si>
  <si>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</si>
  <si>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</si>
  <si>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</si>
  <si>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</si>
  <si>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</si>
  <si>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</si>
  <si>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</si>
  <si>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</si>
  <si>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</si>
  <si>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</si>
  <si>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</si>
  <si>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</si>
  <si>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</si>
  <si>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</si>
  <si>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</si>
  <si>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</si>
  <si>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</si>
  <si>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</si>
  <si>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</si>
  <si>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</si>
  <si>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</si>
  <si>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</si>
  <si>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</si>
  <si>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</si>
  <si>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</si>
  <si>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</si>
  <si>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</si>
  <si>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</si>
  <si>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</si>
  <si>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</si>
  <si>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</si>
  <si>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</si>
  <si>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</si>
  <si>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</si>
  <si>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</si>
  <si>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</si>
  <si>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</si>
  <si>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</si>
  <si>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</si>
  <si>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</si>
  <si>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</si>
  <si>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</si>
  <si>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</si>
  <si>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</si>
  <si>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</si>
  <si>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</si>
  <si>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</si>
  <si>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</si>
  <si>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</si>
  <si>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</si>
  <si>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</si>
  <si>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</si>
  <si>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</si>
  <si>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</si>
  <si>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</si>
  <si>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</si>
  <si>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</si>
  <si>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</si>
  <si>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</si>
  <si>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</si>
  <si>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</si>
  <si>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</si>
  <si>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</si>
  <si>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</si>
  <si>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</si>
  <si>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</si>
  <si>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</si>
  <si>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</si>
  <si>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</si>
  <si>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</si>
  <si>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</si>
  <si>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</si>
  <si>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</si>
  <si>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</si>
  <si>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</si>
  <si>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</si>
  <si>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</si>
  <si>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</si>
  <si>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</si>
  <si>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</si>
  <si>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</si>
  <si>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</si>
  <si>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</si>
  <si>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</si>
  <si>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</si>
  <si>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</si>
  <si>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</si>
  <si>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</si>
  <si>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</si>
  <si>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</si>
  <si>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</si>
  <si>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</si>
  <si>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</si>
  <si>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</si>
  <si>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</si>
  <si>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</si>
  <si>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</si>
  <si>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</si>
  <si>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</si>
  <si>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</si>
  <si>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</si>
  <si>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</si>
  <si>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</si>
  <si>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</si>
  <si>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</si>
  <si>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</si>
  <si>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</si>
  <si>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</si>
  <si>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</si>
  <si>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</si>
  <si>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</si>
  <si>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</si>
  <si>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</si>
  <si>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</si>
  <si>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</si>
  <si>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</si>
  <si>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</si>
  <si>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</si>
  <si>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</si>
  <si>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</si>
  <si>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</si>
  <si>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</si>
  <si>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</si>
  <si>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</si>
  <si>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</si>
  <si>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</si>
  <si>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</si>
  <si>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</si>
  <si>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</si>
  <si>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</si>
  <si>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</si>
  <si>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</si>
  <si>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</si>
  <si>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</si>
  <si>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</si>
  <si>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</si>
  <si>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</si>
  <si>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</si>
  <si>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</si>
  <si>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</si>
  <si>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</si>
  <si>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</si>
  <si>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</si>
  <si>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</si>
  <si>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</si>
  <si>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</si>
  <si>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</si>
  <si>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</si>
  <si>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</si>
  <si>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</si>
  <si>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</si>
  <si>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</si>
  <si>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</si>
  <si>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</si>
  <si>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</si>
  <si>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</si>
  <si>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</si>
  <si>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</si>
  <si>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</si>
  <si>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</si>
  <si>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</si>
  <si>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</si>
  <si>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</si>
  <si>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</si>
  <si>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</si>
  <si>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</si>
  <si>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</si>
  <si>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</si>
  <si>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</si>
  <si>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</si>
  <si>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</si>
  <si>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</si>
  <si>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</si>
  <si>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</si>
  <si>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</si>
  <si>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</si>
  <si>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</si>
  <si>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</si>
  <si>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</si>
  <si>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</si>
  <si>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</si>
  <si>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</si>
  <si>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</si>
  <si>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</si>
  <si>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</si>
  <si>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</si>
  <si>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</si>
  <si>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</si>
  <si>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</si>
  <si>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</si>
  <si>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</si>
  <si>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</si>
  <si>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</si>
  <si>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</si>
  <si>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</si>
  <si>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</si>
  <si>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</si>
  <si>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</si>
  <si>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</si>
  <si>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</si>
  <si>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</si>
  <si>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</si>
  <si>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</si>
  <si>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</si>
  <si>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</si>
  <si>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</si>
  <si>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</si>
  <si>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</si>
  <si>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</si>
  <si>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</si>
  <si>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</si>
  <si>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</si>
  <si>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</si>
  <si>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</si>
  <si>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</si>
  <si>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</si>
  <si>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</si>
  <si>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</si>
  <si>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</si>
  <si>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</si>
  <si>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</si>
  <si>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</si>
  <si>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</si>
  <si>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</si>
  <si>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</si>
  <si>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</si>
  <si>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</si>
  <si>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</si>
  <si>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</si>
  <si>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</si>
  <si>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</si>
  <si>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</si>
  <si>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</si>
  <si>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</si>
  <si>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</si>
  <si>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</si>
  <si>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</si>
  <si>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</si>
  <si>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</si>
  <si>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</si>
  <si>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</si>
  <si>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</si>
  <si>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</si>
  <si>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</si>
  <si>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</si>
  <si>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</si>
  <si>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</si>
  <si>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</si>
  <si>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</si>
  <si>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</si>
  <si>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</si>
  <si>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</si>
  <si>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</si>
  <si>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</si>
  <si>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</si>
  <si>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</si>
  <si>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</si>
  <si>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</si>
  <si>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</si>
  <si>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</si>
  <si>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</si>
  <si>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</si>
  <si>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</si>
  <si>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</si>
  <si>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</si>
  <si>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</si>
  <si>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</si>
  <si>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</si>
  <si>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</si>
  <si>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</si>
  <si>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</si>
  <si>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</si>
  <si>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</si>
  <si>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</si>
  <si>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</si>
  <si>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</si>
  <si>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</si>
  <si>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</si>
  <si>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</si>
  <si>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</si>
  <si>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</si>
  <si>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</si>
  <si>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</si>
  <si>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</si>
  <si>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</si>
  <si>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</si>
  <si>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</si>
  <si>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</si>
  <si>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</si>
  <si>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</si>
  <si>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</si>
  <si>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</si>
  <si>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</si>
  <si>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</si>
  <si>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</si>
  <si>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</si>
  <si>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</si>
  <si>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</si>
  <si>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</si>
  <si>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</si>
  <si>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</si>
  <si>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</si>
  <si>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</si>
  <si>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</si>
  <si>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</si>
  <si>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</si>
  <si>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</si>
  <si>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</si>
  <si>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</si>
  <si>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</si>
  <si>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</si>
  <si>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</si>
  <si>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</si>
  <si>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</si>
  <si>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</si>
  <si>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</si>
  <si>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</si>
  <si>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</si>
  <si>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</si>
  <si>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</si>
  <si>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</si>
  <si>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</si>
  <si>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</si>
  <si>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</si>
  <si>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</si>
  <si>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</si>
  <si>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</si>
  <si>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</si>
  <si>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</si>
  <si>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</si>
  <si>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</si>
  <si>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</si>
  <si>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</si>
  <si>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</si>
  <si>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</si>
  <si>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</si>
  <si>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</si>
  <si>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</si>
  <si>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</si>
  <si>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</si>
  <si>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</si>
  <si>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</si>
  <si>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</si>
  <si>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</si>
  <si>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</si>
  <si>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</si>
  <si>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</si>
  <si>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</si>
  <si>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</si>
  <si>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</si>
  <si>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</si>
  <si>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</si>
  <si>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</si>
  <si>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</si>
  <si>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</si>
  <si>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</si>
  <si>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</si>
  <si>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</si>
  <si>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</si>
  <si>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</si>
  <si>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</si>
  <si>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</si>
  <si>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</si>
  <si>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</si>
  <si>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</si>
  <si>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</si>
  <si>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</si>
  <si>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</si>
  <si>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</si>
  <si>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</si>
  <si>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</si>
  <si>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</si>
  <si>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</si>
  <si>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</si>
  <si>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</si>
  <si>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</si>
  <si>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</si>
  <si>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</si>
  <si>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</si>
  <si>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</si>
  <si>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</si>
  <si>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</si>
  <si>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</si>
  <si>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</si>
  <si>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</si>
  <si>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</si>
  <si>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</si>
  <si>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</si>
  <si>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</si>
  <si>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</si>
  <si>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</si>
  <si>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</si>
  <si>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</si>
  <si>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</si>
  <si>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</si>
  <si>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</si>
  <si>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</si>
  <si>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</si>
  <si>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</si>
  <si>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</si>
  <si>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</si>
  <si>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</si>
  <si>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</si>
  <si>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</si>
  <si>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</si>
  <si>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</si>
  <si>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</si>
  <si>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</si>
  <si>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</si>
  <si>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</si>
  <si>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</si>
  <si>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</si>
  <si>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</si>
  <si>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</si>
  <si>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</si>
  <si>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</si>
  <si>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</si>
  <si>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</si>
  <si>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</si>
  <si>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</si>
  <si>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</si>
  <si>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</si>
  <si>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</si>
  <si>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</si>
  <si>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</si>
  <si>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</si>
  <si>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</si>
  <si>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</si>
  <si>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</si>
  <si>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</si>
  <si>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</si>
  <si>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</si>
  <si>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</si>
  <si>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</si>
  <si>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</si>
  <si>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</si>
  <si>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</si>
  <si>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</si>
  <si>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</si>
  <si>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</si>
  <si>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</si>
  <si>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</si>
  <si>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</si>
  <si>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</si>
  <si>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</si>
  <si>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</si>
  <si>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</si>
  <si>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</si>
  <si>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</si>
  <si>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</si>
  <si>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</si>
  <si>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</si>
  <si>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</si>
  <si>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</si>
  <si>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</si>
  <si>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</si>
  <si>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</si>
  <si>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</si>
  <si>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</si>
  <si>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</si>
  <si>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</si>
  <si>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</si>
  <si>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</si>
  <si>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</si>
  <si>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</si>
  <si>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</si>
  <si>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</si>
  <si>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</si>
  <si>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</si>
  <si>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</si>
  <si>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</si>
  <si>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</si>
  <si>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</si>
  <si>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</si>
  <si>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</si>
  <si>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</si>
  <si>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</si>
  <si>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</si>
  <si>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</si>
  <si>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</si>
  <si>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</si>
  <si>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</si>
  <si>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</si>
  <si>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</si>
  <si>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</si>
  <si>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</si>
  <si>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</si>
  <si>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</si>
  <si>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</si>
  <si>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</si>
  <si>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</si>
  <si>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</si>
  <si>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</si>
  <si>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</si>
  <si>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</si>
  <si>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</si>
  <si>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</si>
  <si>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</si>
  <si>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</si>
  <si>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</si>
  <si>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</si>
  <si>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</si>
  <si>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</si>
  <si>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</si>
  <si>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</si>
  <si>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</si>
  <si>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</si>
  <si>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</si>
  <si>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</si>
  <si>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</si>
  <si>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</si>
  <si>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</si>
  <si>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</si>
  <si>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</si>
  <si>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</si>
  <si>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</si>
  <si>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</si>
  <si>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</si>
  <si>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</si>
  <si>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</si>
  <si>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</si>
  <si>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</si>
  <si>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</si>
  <si>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</si>
  <si>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</si>
  <si>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</si>
  <si>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</si>
  <si>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</si>
  <si>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</si>
  <si>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</si>
  <si>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</si>
  <si>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</si>
  <si>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</si>
  <si>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</si>
  <si>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</si>
  <si>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</si>
  <si>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</si>
  <si>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</si>
  <si>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</si>
  <si>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</si>
  <si>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</si>
  <si>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</si>
  <si>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</si>
  <si>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</si>
  <si>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</si>
  <si>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</si>
  <si>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</si>
  <si>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</si>
  <si>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</si>
  <si>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</si>
  <si>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</si>
  <si>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</si>
  <si>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</si>
  <si>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</si>
  <si>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</si>
  <si>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</si>
  <si>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</si>
  <si>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</si>
  <si>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</si>
  <si>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</si>
  <si>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</si>
  <si>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</si>
  <si>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</si>
  <si>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</si>
  <si>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</si>
  <si>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</si>
  <si>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</si>
  <si>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</si>
  <si>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</si>
  <si>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</si>
  <si>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</si>
  <si>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</si>
  <si>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</si>
  <si>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</si>
  <si>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</si>
  <si>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</si>
  <si>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</si>
  <si>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</si>
  <si>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</si>
  <si>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</si>
  <si>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</si>
  <si>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</si>
  <si>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</si>
  <si>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</si>
  <si>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</si>
  <si>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</si>
  <si>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</si>
  <si>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</si>
  <si>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</si>
  <si>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</si>
  <si>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</si>
  <si>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</si>
  <si>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</si>
  <si>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</si>
  <si>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</si>
  <si>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</si>
  <si>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</si>
  <si>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</si>
  <si>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</si>
  <si>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</si>
  <si>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</si>
  <si>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</si>
  <si>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</si>
  <si>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</si>
  <si>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</si>
  <si>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</si>
  <si>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</si>
  <si>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</si>
  <si>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</si>
  <si>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</si>
  <si>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</si>
  <si>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</si>
  <si>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</si>
  <si>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</si>
  <si>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</si>
  <si>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</si>
  <si>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</si>
  <si>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</si>
  <si>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</si>
  <si>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</si>
  <si>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</si>
  <si>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</si>
  <si>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</si>
  <si>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</si>
  <si>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</si>
  <si>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</si>
  <si>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</si>
  <si>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</si>
  <si>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</si>
  <si>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</si>
  <si>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</si>
  <si>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</si>
  <si>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</si>
  <si>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</si>
  <si>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</si>
  <si>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</si>
  <si>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</si>
  <si>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</si>
  <si>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</si>
  <si>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</si>
  <si>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</si>
  <si>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</si>
  <si>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</si>
  <si>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</si>
  <si>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</si>
  <si>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</si>
  <si>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</si>
  <si>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</si>
  <si>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</si>
  <si>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</si>
  <si>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</si>
  <si>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</si>
  <si>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</si>
  <si>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</si>
  <si>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</si>
  <si>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</si>
  <si>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</si>
  <si>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</si>
  <si>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</si>
  <si>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</si>
  <si>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</si>
  <si>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</si>
  <si>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</si>
  <si>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</si>
  <si>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</si>
  <si>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</si>
  <si>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</si>
  <si>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</si>
  <si>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</si>
  <si>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</si>
  <si>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</si>
  <si>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</si>
  <si>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</si>
  <si>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</si>
  <si>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</si>
  <si>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</si>
  <si>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</si>
  <si>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</si>
  <si>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</si>
  <si>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</si>
  <si>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</si>
  <si>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</si>
  <si>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</si>
  <si>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</si>
  <si>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</si>
  <si>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</si>
  <si>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</si>
  <si>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</si>
  <si>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</si>
  <si>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</si>
  <si>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</si>
  <si>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</si>
  <si>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</si>
  <si>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</si>
  <si>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</si>
  <si>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</si>
  <si>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</si>
  <si>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</si>
  <si>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</si>
  <si>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</si>
  <si>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</si>
  <si>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</si>
  <si>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</si>
  <si>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</si>
  <si>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</si>
  <si>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</si>
  <si>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</si>
  <si>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</si>
  <si>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</si>
  <si>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</si>
  <si>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</si>
  <si>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</si>
  <si>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</si>
  <si>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</si>
  <si>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</si>
  <si>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</si>
  <si>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</si>
  <si>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</si>
  <si>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</si>
  <si>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</si>
  <si>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</si>
  <si>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</si>
  <si>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</si>
  <si>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</si>
  <si>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</si>
  <si>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</si>
  <si>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</si>
  <si>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</si>
  <si>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</si>
  <si>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</si>
  <si>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</si>
  <si>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</si>
  <si>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</si>
  <si>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</si>
  <si>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</si>
  <si>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</si>
  <si>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</si>
  <si>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</si>
  <si>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</si>
  <si>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</si>
  <si>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</si>
  <si>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</si>
  <si>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</si>
  <si>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</si>
  <si>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</si>
  <si>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</si>
  <si>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</si>
  <si>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</si>
  <si>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</si>
  <si>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</si>
  <si>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</si>
  <si>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</si>
  <si>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</si>
  <si>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</si>
  <si>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</si>
  <si>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</si>
  <si>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</si>
  <si>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</si>
  <si>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</si>
  <si>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</si>
  <si>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</si>
  <si>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</si>
  <si>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</si>
  <si>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</si>
  <si>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</si>
  <si>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</si>
  <si>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</si>
  <si>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</si>
  <si>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</si>
  <si>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</si>
  <si>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</si>
  <si>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</si>
  <si>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</si>
  <si>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</si>
  <si>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</si>
  <si>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</si>
  <si>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</si>
  <si>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</si>
  <si>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</si>
  <si>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</si>
  <si>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</si>
  <si>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</si>
  <si>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</si>
  <si>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</si>
  <si>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</si>
  <si>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</si>
  <si>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</si>
  <si>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</si>
  <si>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</si>
  <si>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</si>
  <si>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</si>
  <si>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</si>
  <si>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</si>
  <si>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</si>
  <si>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</si>
  <si>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</si>
  <si>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</si>
  <si>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</si>
  <si>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</si>
  <si>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</si>
  <si>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</si>
  <si>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</si>
  <si>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</si>
  <si>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</si>
  <si>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</si>
  <si>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</si>
  <si>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</si>
  <si>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</si>
  <si>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</si>
  <si>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</si>
  <si>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</si>
  <si>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</si>
  <si>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</si>
  <si>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</si>
  <si>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</si>
  <si>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</si>
  <si>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</si>
  <si>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</si>
  <si>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</si>
  <si>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</si>
  <si>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</si>
  <si>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</si>
  <si>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</si>
  <si>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</si>
  <si>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</si>
  <si>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</si>
  <si>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</si>
  <si>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</si>
  <si>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</si>
  <si>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</si>
  <si>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</si>
  <si>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</si>
  <si>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</si>
  <si>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</si>
  <si>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</si>
  <si>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</si>
  <si>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</si>
  <si>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</si>
  <si>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</si>
  <si>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</si>
  <si>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</si>
  <si>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</si>
  <si>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</si>
  <si>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</si>
  <si>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</si>
  <si>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</si>
  <si>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</si>
  <si>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</si>
  <si>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</si>
  <si>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</si>
  <si>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</si>
  <si>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</si>
  <si>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</si>
  <si>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</si>
  <si>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</si>
  <si>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</si>
  <si>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</si>
  <si>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</si>
  <si>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</si>
  <si>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</si>
  <si>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</si>
  <si>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</si>
  <si>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</si>
  <si>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</si>
  <si>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</si>
  <si>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</si>
  <si>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</si>
  <si>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</si>
  <si>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</si>
  <si>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</si>
  <si>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</si>
  <si>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</si>
  <si>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</si>
  <si>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</si>
  <si>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</si>
  <si>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</si>
  <si>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</si>
  <si>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</si>
  <si>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</si>
  <si>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</si>
  <si>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</si>
  <si>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</si>
  <si>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</si>
  <si>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</si>
  <si>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</si>
  <si>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</si>
  <si>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</si>
  <si>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</si>
  <si>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</si>
  <si>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</si>
  <si>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</si>
  <si>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</si>
  <si>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</si>
  <si>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</si>
  <si>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</si>
  <si>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</si>
  <si>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</si>
  <si>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</si>
  <si>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</si>
  <si>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</si>
  <si>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</si>
  <si>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</si>
  <si>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</si>
  <si>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</si>
  <si>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</si>
  <si>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</si>
  <si>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</si>
  <si>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</si>
  <si>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</si>
  <si>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</si>
  <si>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</si>
  <si>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</si>
  <si>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</si>
  <si>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</si>
  <si>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</si>
  <si>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</si>
  <si>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</si>
  <si>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</si>
  <si>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</si>
  <si>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</si>
  <si>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</si>
  <si>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</si>
  <si>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</si>
  <si>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</si>
  <si>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</si>
  <si>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</si>
  <si>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</si>
  <si>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</si>
  <si>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</si>
  <si>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</si>
  <si>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</si>
  <si>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</si>
  <si>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</si>
  <si>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</si>
  <si>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</si>
  <si>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</si>
  <si>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</si>
  <si>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</si>
  <si>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</si>
  <si>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</si>
  <si>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</si>
  <si>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</si>
  <si>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</si>
  <si>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</si>
  <si>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</si>
  <si>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</si>
  <si>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</si>
  <si>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</si>
  <si>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</si>
  <si>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</si>
  <si>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</si>
  <si>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</si>
  <si>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</si>
  <si>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</si>
  <si>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</si>
  <si>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</si>
  <si>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</si>
  <si>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</si>
  <si>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</si>
  <si>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</si>
  <si>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</si>
  <si>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</si>
  <si>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</si>
  <si>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</si>
  <si>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</si>
  <si>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</si>
  <si>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</si>
  <si>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</si>
  <si>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</si>
  <si>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</si>
  <si>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</si>
  <si>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</si>
  <si>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</si>
  <si>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</si>
  <si>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</si>
  <si>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</si>
  <si>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</si>
  <si>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</si>
  <si>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</si>
  <si>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</si>
  <si>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</si>
  <si>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</si>
  <si>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</si>
  <si>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</si>
  <si>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</si>
  <si>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</si>
  <si>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</si>
  <si>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</si>
  <si>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</si>
  <si>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</si>
  <si>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</si>
  <si>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</si>
  <si>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</si>
  <si>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</si>
  <si>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</si>
  <si>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</si>
  <si>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</si>
  <si>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</si>
  <si>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</si>
  <si>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</si>
  <si>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</si>
  <si>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</si>
  <si>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</si>
  <si>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</si>
  <si>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</si>
  <si>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</si>
  <si>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</si>
  <si>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</si>
  <si>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</si>
  <si>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</si>
  <si>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</si>
  <si>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</si>
  <si>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</si>
  <si>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</si>
  <si>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</si>
  <si>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</si>
  <si>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</si>
  <si>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</si>
  <si>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</si>
  <si>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</si>
  <si>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</si>
  <si>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</si>
  <si>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</si>
  <si>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</si>
  <si>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</si>
  <si>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</si>
  <si>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</si>
  <si>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</si>
  <si>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</si>
  <si>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</si>
  <si>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</si>
  <si>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</si>
  <si>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</si>
  <si>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</si>
  <si>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</si>
  <si>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</si>
  <si>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</si>
  <si>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</si>
  <si>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</si>
  <si>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</si>
  <si>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</si>
  <si>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</si>
  <si>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</si>
  <si>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</si>
  <si>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</si>
  <si>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</si>
  <si>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</si>
  <si>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</si>
  <si>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</si>
  <si>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</si>
  <si>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</si>
  <si>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</si>
  <si>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</si>
  <si>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</si>
  <si>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</si>
  <si>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</si>
  <si>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</si>
  <si>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</si>
  <si>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</si>
  <si>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</si>
  <si>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</si>
  <si>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</si>
  <si>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</si>
  <si>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</si>
  <si>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</si>
  <si>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</si>
  <si>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</si>
  <si>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</si>
  <si>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</si>
  <si>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</si>
  <si>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</si>
  <si>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</si>
  <si>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</si>
  <si>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</si>
  <si>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</si>
  <si>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</si>
  <si>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</si>
  <si>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</si>
  <si>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</si>
  <si>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</si>
  <si>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</si>
  <si>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</si>
  <si>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</si>
  <si>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</si>
  <si>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</si>
  <si>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</si>
  <si>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</si>
  <si>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</si>
  <si>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</si>
  <si>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</si>
  <si>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</si>
  <si>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</si>
  <si>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</si>
  <si>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</si>
  <si>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</si>
  <si>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</si>
  <si>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</si>
  <si>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</si>
  <si>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</si>
  <si>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</si>
  <si>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</si>
  <si>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</si>
  <si>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</si>
  <si>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</si>
  <si>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</si>
  <si>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</si>
  <si>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</si>
  <si>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</si>
  <si>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</si>
  <si>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</si>
  <si>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</si>
  <si>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</si>
  <si>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</si>
  <si>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</si>
  <si>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</si>
  <si>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</si>
  <si>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</si>
  <si>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</si>
  <si>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</si>
  <si>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</si>
  <si>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</si>
  <si>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</si>
  <si>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</si>
  <si>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</si>
  <si>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</si>
  <si>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</si>
  <si>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</si>
  <si>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</si>
  <si>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</si>
  <si>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</si>
  <si>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</si>
  <si>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</si>
  <si>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</si>
  <si>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</si>
  <si>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</si>
  <si>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</si>
  <si>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</si>
  <si>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</si>
  <si>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</si>
  <si>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</si>
  <si>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</si>
  <si>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</si>
  <si>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</si>
  <si>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</si>
  <si>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</si>
  <si>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</si>
  <si>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</si>
  <si>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</si>
  <si>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</si>
  <si>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</si>
  <si>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</si>
  <si>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</si>
  <si>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</si>
  <si>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</si>
  <si>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</si>
  <si>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</si>
  <si>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</si>
  <si>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</si>
  <si>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</si>
  <si>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</si>
  <si>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</si>
  <si>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</si>
  <si>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</si>
  <si>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</si>
  <si>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</si>
  <si>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</si>
  <si>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</si>
  <si>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</si>
  <si>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</si>
  <si>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</si>
  <si>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</si>
  <si>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</si>
  <si>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</si>
  <si>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</si>
  <si>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</si>
  <si>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</si>
  <si>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</si>
  <si>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</si>
  <si>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</si>
  <si>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</si>
  <si>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</si>
  <si>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</si>
  <si>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</si>
  <si>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</si>
  <si>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</si>
  <si>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</si>
  <si>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</si>
  <si>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</si>
  <si>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</si>
  <si>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</si>
  <si>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</si>
  <si>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</si>
  <si>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</si>
  <si>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</si>
  <si>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</si>
  <si>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</si>
  <si>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</si>
  <si>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</si>
  <si>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</si>
  <si>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</si>
  <si>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</si>
  <si>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</si>
  <si>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</si>
  <si>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</si>
  <si>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</si>
  <si>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</si>
  <si>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</si>
  <si>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</si>
  <si>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</si>
  <si>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</si>
  <si>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</si>
  <si>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</si>
  <si>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</si>
  <si>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</si>
  <si>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</si>
  <si>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</si>
  <si>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</si>
  <si>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</si>
  <si>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</si>
  <si>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</si>
  <si>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</si>
  <si>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</si>
  <si>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</si>
  <si>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</si>
  <si>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</si>
  <si>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</si>
  <si>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</si>
  <si>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</si>
  <si>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</si>
  <si>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</si>
  <si>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</si>
  <si>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</si>
  <si>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</si>
  <si>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</si>
  <si>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</si>
  <si>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</si>
  <si>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</si>
  <si>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</si>
  <si>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</si>
  <si>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</si>
  <si>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</si>
  <si>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</si>
  <si>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</si>
  <si>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</si>
  <si>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</si>
  <si>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</si>
  <si>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</si>
  <si>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</si>
  <si>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</si>
  <si>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</si>
  <si>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</si>
  <si>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</si>
  <si>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</si>
  <si>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</si>
  <si>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</si>
  <si>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</si>
  <si>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</si>
  <si>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</si>
  <si>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</si>
  <si>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</si>
  <si>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</si>
  <si>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</si>
  <si>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</si>
  <si>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</si>
  <si>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</si>
  <si>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</si>
  <si>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</si>
  <si>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</si>
  <si>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</si>
  <si>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</si>
  <si>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</si>
  <si>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</si>
  <si>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</si>
  <si>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</si>
  <si>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</si>
  <si>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</si>
  <si>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</si>
  <si>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</si>
  <si>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</si>
  <si>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</si>
  <si>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</si>
  <si>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</si>
  <si>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</si>
  <si>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</si>
  <si>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</si>
  <si>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</si>
  <si>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</si>
  <si>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</si>
  <si>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</si>
  <si>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</si>
  <si>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</si>
  <si>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</si>
  <si>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</si>
  <si>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</si>
  <si>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</si>
  <si>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</si>
  <si>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</si>
  <si>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</si>
  <si>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</si>
  <si>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</si>
  <si>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</si>
  <si>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</si>
  <si>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</si>
  <si>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</si>
  <si>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</si>
  <si>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</si>
  <si>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</si>
  <si>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</si>
  <si>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</si>
  <si>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</si>
  <si>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</si>
  <si>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</si>
  <si>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</si>
  <si>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</si>
  <si>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</si>
  <si>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</si>
  <si>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</si>
  <si>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</si>
  <si>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</si>
  <si>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</si>
  <si>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</si>
  <si>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</si>
  <si>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</si>
  <si>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</si>
  <si>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</si>
  <si>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</si>
  <si>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</si>
  <si>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</si>
  <si>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</si>
  <si>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</si>
  <si>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</si>
  <si>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</si>
  <si>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</si>
  <si>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</si>
  <si>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</si>
  <si>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</si>
  <si>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</si>
  <si>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</si>
  <si>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</si>
  <si>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</si>
  <si>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</si>
  <si>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</si>
  <si>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</si>
  <si>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</si>
  <si>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</si>
  <si>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</si>
  <si>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</si>
  <si>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</si>
  <si>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</si>
  <si>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</si>
  <si>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</si>
  <si>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</si>
  <si>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</si>
  <si>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</si>
  <si>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</si>
  <si>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</si>
  <si>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</si>
  <si>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</si>
  <si>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</si>
  <si>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</si>
  <si>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</si>
  <si>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</si>
  <si>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</si>
  <si>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</si>
  <si>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</si>
  <si>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</si>
  <si>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</si>
  <si>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</si>
  <si>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</si>
  <si>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</si>
  <si>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</si>
  <si>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</si>
  <si>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</si>
  <si>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</si>
  <si>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</si>
  <si>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</si>
  <si>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</si>
  <si>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</si>
  <si>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</si>
  <si>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</si>
  <si>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</si>
  <si>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</si>
  <si>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</si>
  <si>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</si>
  <si>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</si>
  <si>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</si>
  <si>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</si>
  <si>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</si>
  <si>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</si>
  <si>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</si>
  <si>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</si>
  <si>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</si>
  <si>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</si>
  <si>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</si>
  <si>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</si>
  <si>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</si>
  <si>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</si>
  <si>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</si>
  <si>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</si>
  <si>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</si>
  <si>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</si>
  <si>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</si>
  <si>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</si>
  <si>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</si>
  <si>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</si>
  <si>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</si>
  <si>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</si>
  <si>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</si>
  <si>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</si>
  <si>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</si>
  <si>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</si>
  <si>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</si>
  <si>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</si>
  <si>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</si>
  <si>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</si>
  <si>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</si>
  <si>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</si>
  <si>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</si>
  <si>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</si>
  <si>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</si>
  <si>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</si>
  <si>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</si>
  <si>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</si>
  <si>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</si>
  <si>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</si>
  <si>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</si>
  <si>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</si>
  <si>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</si>
  <si>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</si>
  <si>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</si>
  <si>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</si>
  <si>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</si>
  <si>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</si>
  <si>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</si>
  <si>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</si>
  <si>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</si>
  <si>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</si>
  <si>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</si>
  <si>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</si>
  <si>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</si>
  <si>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</si>
  <si>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</si>
  <si>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</si>
  <si>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</si>
  <si>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</si>
  <si>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</si>
  <si>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</si>
  <si>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</si>
  <si>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</si>
  <si>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</si>
  <si>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</si>
  <si>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</si>
  <si>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</si>
  <si>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</si>
  <si>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</si>
  <si>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</si>
  <si>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</si>
  <si>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</si>
  <si>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</si>
  <si>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</si>
  <si>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</si>
  <si>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</si>
  <si>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</si>
  <si>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</si>
  <si>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</si>
  <si>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</si>
  <si>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</si>
  <si>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</si>
  <si>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</si>
  <si>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</si>
  <si>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</si>
  <si>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</si>
  <si>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</si>
  <si>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</si>
  <si>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</si>
  <si>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</si>
  <si>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</si>
  <si>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</si>
  <si>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</si>
  <si>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</si>
  <si>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</si>
  <si>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</si>
  <si>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</si>
  <si>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</si>
  <si>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</si>
  <si>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</si>
  <si>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</si>
  <si>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</si>
  <si>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</si>
  <si>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</si>
  <si>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</si>
  <si>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</si>
  <si>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</si>
  <si>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</si>
  <si>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</si>
  <si>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</si>
  <si>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</si>
  <si>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</si>
  <si>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</si>
  <si>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</si>
  <si>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</si>
  <si>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</si>
  <si>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</si>
  <si>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</si>
  <si>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</si>
  <si>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</si>
  <si>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</si>
  <si>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</si>
  <si>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</si>
  <si>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</si>
  <si>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</si>
  <si>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</si>
  <si>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</si>
  <si>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</si>
  <si>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</si>
  <si>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</si>
  <si>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</si>
  <si>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</si>
  <si>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</si>
  <si>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</si>
  <si>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</si>
  <si>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</si>
  <si>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</si>
  <si>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</si>
  <si>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</si>
  <si>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</si>
  <si>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</si>
  <si>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</si>
  <si>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</si>
  <si>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</si>
  <si>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</si>
  <si>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</si>
  <si>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</si>
  <si>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</si>
  <si>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</si>
  <si>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</si>
  <si>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</si>
  <si>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</si>
  <si>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</si>
  <si>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</si>
  <si>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</si>
  <si>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</si>
  <si>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</si>
  <si>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</si>
  <si>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</si>
  <si>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</si>
  <si>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</si>
  <si>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</si>
  <si>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</si>
  <si>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</si>
  <si>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</si>
  <si>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</si>
  <si>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</si>
  <si>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</si>
  <si>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</si>
  <si>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</si>
  <si>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</si>
  <si>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</si>
  <si>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</si>
  <si>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</si>
  <si>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</si>
  <si>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</si>
  <si>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</si>
  <si>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</si>
  <si>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</si>
  <si>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</si>
  <si>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</si>
  <si>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</si>
  <si>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</si>
  <si>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</si>
  <si>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</si>
  <si>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</si>
  <si>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</si>
  <si>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</si>
  <si>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</si>
  <si>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</si>
  <si>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</si>
  <si>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</si>
  <si>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</si>
  <si>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</si>
  <si>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</si>
  <si>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</si>
  <si>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</si>
  <si>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</si>
  <si>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</si>
  <si>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</si>
  <si>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</si>
  <si>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</si>
  <si>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</si>
  <si>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</si>
  <si>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</si>
  <si>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</si>
  <si>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</si>
  <si>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</si>
  <si>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</si>
  <si>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</si>
  <si>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</si>
  <si>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</si>
  <si>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</si>
  <si>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</si>
  <si>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</si>
  <si>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</si>
  <si>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</si>
  <si>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</si>
  <si>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</si>
  <si>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</si>
  <si>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</si>
  <si>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</si>
  <si>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</si>
  <si>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</si>
  <si>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</si>
  <si>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</si>
  <si>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</si>
  <si>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</si>
  <si>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</si>
  <si>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</si>
  <si>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</si>
  <si>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</si>
  <si>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</si>
  <si>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</si>
  <si>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</si>
  <si>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</si>
  <si>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</si>
  <si>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</si>
  <si>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</si>
  <si>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</si>
  <si>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</si>
  <si>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</si>
  <si>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</si>
  <si>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</si>
  <si>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</si>
  <si>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</si>
  <si>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</si>
  <si>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</si>
  <si>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</si>
  <si>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</si>
  <si>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</si>
  <si>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</si>
  <si>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</si>
  <si>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</si>
  <si>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</si>
  <si>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</si>
  <si>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</si>
  <si>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</si>
  <si>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</si>
  <si>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</si>
  <si>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</si>
  <si>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</si>
  <si>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</si>
  <si>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</si>
  <si>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</si>
  <si>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</si>
  <si>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</si>
  <si>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</si>
  <si>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</si>
  <si>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</si>
  <si>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</si>
  <si>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</si>
  <si>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</si>
  <si>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</si>
  <si>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</si>
  <si>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</si>
  <si>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</si>
  <si>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</si>
  <si>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</si>
  <si>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</si>
  <si>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</si>
  <si>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</si>
  <si>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</si>
  <si>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</si>
  <si>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</si>
  <si>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</si>
  <si>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</si>
  <si>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</si>
  <si>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</si>
  <si>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</si>
  <si>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</si>
  <si>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</si>
  <si>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</si>
  <si>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</si>
  <si>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</si>
  <si>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</si>
  <si>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</si>
  <si>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</si>
  <si>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</si>
  <si>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</si>
  <si>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</si>
  <si>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</si>
  <si>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</si>
  <si>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</si>
  <si>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</si>
  <si>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</si>
  <si>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</si>
  <si>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</si>
  <si>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</si>
  <si>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</si>
  <si>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</si>
  <si>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</si>
  <si>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</si>
  <si>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</si>
  <si>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</si>
  <si>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</si>
  <si>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</si>
  <si>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</si>
  <si>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</si>
  <si>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</si>
  <si>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</si>
  <si>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</si>
  <si>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</si>
  <si>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</si>
  <si>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</si>
  <si>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</si>
  <si>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</si>
  <si>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</si>
  <si>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</si>
  <si>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</si>
  <si>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</si>
  <si>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</si>
  <si>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</si>
  <si>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</si>
  <si>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</si>
  <si>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</si>
  <si>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</si>
  <si>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</si>
  <si>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</si>
  <si>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</si>
  <si>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</si>
  <si>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</si>
  <si>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</si>
  <si>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</si>
  <si>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</si>
  <si>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</si>
  <si>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</si>
  <si>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</si>
  <si>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</si>
  <si>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</si>
  <si>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</si>
  <si>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</si>
  <si>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</si>
  <si>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</si>
  <si>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</si>
  <si>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</si>
  <si>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</si>
  <si>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</si>
  <si>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</si>
  <si>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</si>
  <si>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</si>
  <si>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</si>
  <si>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</si>
  <si>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</si>
  <si>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</si>
  <si>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</si>
  <si>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</si>
  <si>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</si>
  <si>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</si>
  <si>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</si>
  <si>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</si>
  <si>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</si>
  <si>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</si>
  <si>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</si>
  <si>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</si>
  <si>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</si>
  <si>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</si>
  <si>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</si>
  <si>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</si>
  <si>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</si>
  <si>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</si>
  <si>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</si>
  <si>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</si>
  <si>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</si>
  <si>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</si>
  <si>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</si>
  <si>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</si>
  <si>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</si>
  <si>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</si>
  <si>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</si>
  <si>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</si>
  <si>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</si>
  <si>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</si>
  <si>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</si>
  <si>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</si>
  <si>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</si>
  <si>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</si>
  <si>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</si>
  <si>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</si>
  <si>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</si>
  <si>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</si>
  <si>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</si>
  <si>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</si>
  <si>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</si>
  <si>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</si>
  <si>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</si>
  <si>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</si>
  <si>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</si>
  <si>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</si>
  <si>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</si>
  <si>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</si>
  <si>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</si>
  <si>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</si>
  <si>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</si>
  <si>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</si>
  <si>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</si>
  <si>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</si>
  <si>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</si>
  <si>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</si>
  <si>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</si>
  <si>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</si>
  <si>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</si>
  <si>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</si>
  <si>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</si>
  <si>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</si>
  <si>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</si>
  <si>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</si>
  <si>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</si>
  <si>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</si>
  <si>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</si>
  <si>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</si>
  <si>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</si>
  <si>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</si>
  <si>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</si>
  <si>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</si>
  <si>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</si>
  <si>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</si>
  <si>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</si>
  <si>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</si>
  <si>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</si>
  <si>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</si>
  <si>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</si>
  <si>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</si>
  <si>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</si>
  <si>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</si>
  <si>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</si>
  <si>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</si>
  <si>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</si>
  <si>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</si>
  <si>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</si>
  <si>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</si>
  <si>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</si>
  <si>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</si>
  <si>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</si>
  <si>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</si>
  <si>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</si>
  <si>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</si>
  <si>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</si>
  <si>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</si>
  <si>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</si>
  <si>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</si>
  <si>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</si>
  <si>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</si>
  <si>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</si>
  <si>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</si>
  <si>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</si>
  <si>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</si>
  <si>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</si>
  <si>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</si>
  <si>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</si>
  <si>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</si>
  <si>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</si>
  <si>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</si>
  <si>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</si>
  <si>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</si>
  <si>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</si>
  <si>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</si>
  <si>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</si>
  <si>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</si>
  <si>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</si>
  <si>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</si>
  <si>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</si>
  <si>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</si>
  <si>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</si>
  <si>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</si>
  <si>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</si>
  <si>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</si>
  <si>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</si>
  <si>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</si>
  <si>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</si>
  <si>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</si>
  <si>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</si>
  <si>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</si>
  <si>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</si>
  <si>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</si>
  <si>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</si>
  <si>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</si>
  <si>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</si>
  <si>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</si>
  <si>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</si>
  <si>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</si>
  <si>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</si>
  <si>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</si>
  <si>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</si>
  <si>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</si>
  <si>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</si>
  <si>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</si>
  <si>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</si>
  <si>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</si>
  <si>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</si>
  <si>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</si>
  <si>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</si>
  <si>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</si>
  <si>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</si>
  <si>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</si>
  <si>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</si>
  <si>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</si>
  <si>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</si>
  <si>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</si>
  <si>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</si>
  <si>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</si>
  <si>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</si>
  <si>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</si>
  <si>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</si>
  <si>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</si>
  <si>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</si>
  <si>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</si>
  <si>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</si>
  <si>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</si>
  <si>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</si>
  <si>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</si>
  <si>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</si>
  <si>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</si>
  <si>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</si>
  <si>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</si>
  <si>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</si>
  <si>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</si>
  <si>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</si>
  <si>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</si>
  <si>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</si>
  <si>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</si>
  <si>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</si>
  <si>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</si>
  <si>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</si>
  <si>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</si>
  <si>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</si>
  <si>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</si>
  <si>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</si>
  <si>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</si>
  <si>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</si>
  <si>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</si>
  <si>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</si>
  <si>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</si>
  <si>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</si>
  <si>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</si>
  <si>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</si>
  <si>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</si>
  <si>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</si>
  <si>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</si>
  <si>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</si>
  <si>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</si>
  <si>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</si>
  <si>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</si>
  <si>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</si>
  <si>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</si>
  <si>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</si>
  <si>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</si>
  <si>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</si>
  <si>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</si>
  <si>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</si>
  <si>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</si>
  <si>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</si>
  <si>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</si>
  <si>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</si>
  <si>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</si>
  <si>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</si>
  <si>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</si>
  <si>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</si>
  <si>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</si>
  <si>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</si>
  <si>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</si>
  <si>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</si>
  <si>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</si>
  <si>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</si>
  <si>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</si>
  <si>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</si>
  <si>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</si>
  <si>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</si>
  <si>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</si>
  <si>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</si>
  <si>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</si>
  <si>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</si>
  <si>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</si>
  <si>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</si>
  <si>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</si>
  <si>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</si>
  <si>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</si>
  <si>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</si>
  <si>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</si>
  <si>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</si>
  <si>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</si>
  <si>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</si>
  <si>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</si>
  <si>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</si>
  <si>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</si>
  <si>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</si>
  <si>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</si>
  <si>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</si>
  <si>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</si>
  <si>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</si>
  <si>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</si>
  <si>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</si>
  <si>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</si>
  <si>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</si>
  <si>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</si>
  <si>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</si>
  <si>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</si>
  <si>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</si>
  <si>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</si>
  <si>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</si>
  <si>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</si>
  <si>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</si>
  <si>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</si>
  <si>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</si>
  <si>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</si>
  <si>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</si>
  <si>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</si>
  <si>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</si>
  <si>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</si>
  <si>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</si>
  <si>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</si>
  <si>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</si>
  <si>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</si>
  <si>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</si>
  <si>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</si>
  <si>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</si>
  <si>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</si>
  <si>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</si>
  <si>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</si>
  <si>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</si>
  <si>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</si>
  <si>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</si>
  <si>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</si>
  <si>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</si>
  <si>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</si>
  <si>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</si>
  <si>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</si>
  <si>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</si>
  <si>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</si>
  <si>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</si>
  <si>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</si>
  <si>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</si>
  <si>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</si>
  <si>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</si>
  <si>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</si>
  <si>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</si>
  <si>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</si>
  <si>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</si>
  <si>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</si>
  <si>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</si>
  <si>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</si>
  <si>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</si>
  <si>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</si>
  <si>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</si>
  <si>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</si>
  <si>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</si>
  <si>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</si>
  <si>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</si>
  <si>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</si>
  <si>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</si>
  <si>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</si>
  <si>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</si>
  <si>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</si>
  <si>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</si>
  <si>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</si>
  <si>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</si>
  <si>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</si>
  <si>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</si>
  <si>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</si>
  <si>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</si>
  <si>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</si>
  <si>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</si>
  <si>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</si>
  <si>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</si>
  <si>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</si>
  <si>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</si>
  <si>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</si>
  <si>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</si>
  <si>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</si>
  <si>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</si>
  <si>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</si>
  <si>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</si>
  <si>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</si>
  <si>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</si>
  <si>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</si>
  <si>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</si>
  <si>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</si>
  <si>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</si>
  <si>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</si>
  <si>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</si>
  <si>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</si>
  <si>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</si>
  <si>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</si>
  <si>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</si>
  <si>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</si>
  <si>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</si>
  <si>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</si>
  <si>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</si>
  <si>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</si>
  <si>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</si>
  <si>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</si>
  <si>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</si>
  <si>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</si>
  <si>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</si>
  <si>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</si>
  <si>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</si>
  <si>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</si>
  <si>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</si>
  <si>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</si>
  <si>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</si>
  <si>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</si>
  <si>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</si>
  <si>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</si>
  <si>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</si>
  <si>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</si>
  <si>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</si>
  <si>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</si>
  <si>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</si>
  <si>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</si>
  <si>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</si>
  <si>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</si>
  <si>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</si>
  <si>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</si>
  <si>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</si>
  <si>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</si>
  <si>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</si>
  <si>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</si>
  <si>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</si>
  <si>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</si>
  <si>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</si>
  <si>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</si>
  <si>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</si>
  <si>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</si>
  <si>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</si>
  <si>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</si>
  <si>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</si>
  <si>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</si>
  <si>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</si>
  <si>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</si>
  <si>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</si>
  <si>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</si>
  <si>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</si>
  <si>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</si>
  <si>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</si>
  <si>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</si>
  <si>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</si>
  <si>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</si>
  <si>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</si>
  <si>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</si>
  <si>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</si>
  <si>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</si>
  <si>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</si>
  <si>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</si>
  <si>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</si>
  <si>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</si>
  <si>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</si>
  <si>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</si>
  <si>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</si>
  <si>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</si>
  <si>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</si>
  <si>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</si>
  <si>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</si>
  <si>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</si>
  <si>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</si>
  <si>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</si>
  <si>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</si>
  <si>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</si>
  <si>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</si>
  <si>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</si>
  <si>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</si>
  <si>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</si>
  <si>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</si>
  <si>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</si>
  <si>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</si>
  <si>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</si>
  <si>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</si>
  <si>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</si>
  <si>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</si>
  <si>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</si>
  <si>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</si>
  <si>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</si>
  <si>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</si>
  <si>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</si>
  <si>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</si>
  <si>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</si>
  <si>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</si>
  <si>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</si>
  <si>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</si>
  <si>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</si>
  <si>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</si>
  <si>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</si>
  <si>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</si>
  <si>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</si>
  <si>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</si>
  <si>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</si>
  <si>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</si>
  <si>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</si>
  <si>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</si>
  <si>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</si>
  <si>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</si>
  <si>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</si>
  <si>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</si>
  <si>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</si>
  <si>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</si>
  <si>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</si>
  <si>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</si>
  <si>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</si>
  <si>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</si>
  <si>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</si>
  <si>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</si>
  <si>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</si>
  <si>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</si>
  <si>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</si>
  <si>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</si>
  <si>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</si>
  <si>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</si>
  <si>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</si>
  <si>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</si>
  <si>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</si>
  <si>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</si>
  <si>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</si>
  <si>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</si>
  <si>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</si>
  <si>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</si>
  <si>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</si>
  <si>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</si>
  <si>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</si>
  <si>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</si>
  <si>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</si>
  <si>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</si>
  <si>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</si>
  <si>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</si>
  <si>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</si>
  <si>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</si>
  <si>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</si>
  <si>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</si>
  <si>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</si>
  <si>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</si>
  <si>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</si>
  <si>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</si>
  <si>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</si>
  <si>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</si>
  <si>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</si>
  <si>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</si>
  <si>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</si>
  <si>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</si>
  <si>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</si>
  <si>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</si>
  <si>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</si>
  <si>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</si>
  <si>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</si>
  <si>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</si>
  <si>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</si>
  <si>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</si>
  <si>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</si>
  <si>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</si>
  <si>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</si>
  <si>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</si>
  <si>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</si>
  <si>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</si>
  <si>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</si>
  <si>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</si>
  <si>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</si>
  <si>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</si>
  <si>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</si>
  <si>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</si>
  <si>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</si>
  <si>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</si>
  <si>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</si>
  <si>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</si>
  <si>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</si>
  <si>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</si>
  <si>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</si>
  <si>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</si>
  <si>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</si>
  <si>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</si>
  <si>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</si>
  <si>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</si>
  <si>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</si>
  <si>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</si>
  <si>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</si>
  <si>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</si>
  <si>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</si>
  <si>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</si>
  <si>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</si>
  <si>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</si>
  <si>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</si>
  <si>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</si>
  <si>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</si>
  <si>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</si>
  <si>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</si>
  <si>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</si>
  <si>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</si>
  <si>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</si>
  <si>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</si>
  <si>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</si>
  <si>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</si>
  <si>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</si>
  <si>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</si>
  <si>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</si>
  <si>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</si>
  <si>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</si>
  <si>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</si>
  <si>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</si>
  <si>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</si>
  <si>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</si>
  <si>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</si>
  <si>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</si>
  <si>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</si>
  <si>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</si>
  <si>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</si>
  <si>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</si>
  <si>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</si>
  <si>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</si>
  <si>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</si>
  <si>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</si>
  <si>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</si>
  <si>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</si>
  <si>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</si>
  <si>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</si>
  <si>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</si>
  <si>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</si>
  <si>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</si>
  <si>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</si>
  <si>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</si>
  <si>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</si>
  <si>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</si>
  <si>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</si>
  <si>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</si>
  <si>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</si>
  <si>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</si>
  <si>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</si>
  <si>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</si>
  <si>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</si>
  <si>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</si>
  <si>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</si>
  <si>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</si>
  <si>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</si>
  <si>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</si>
  <si>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</si>
  <si>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</si>
  <si>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</si>
  <si>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</si>
  <si>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</si>
  <si>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</si>
  <si>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</si>
  <si>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</si>
  <si>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</si>
  <si>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</si>
  <si>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</si>
  <si>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</si>
  <si>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</si>
  <si>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</si>
  <si>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</si>
  <si>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</si>
  <si>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</si>
  <si>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</si>
  <si>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</si>
  <si>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</si>
  <si>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</si>
  <si>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</si>
  <si>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</si>
  <si>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</si>
  <si>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</si>
  <si>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</si>
  <si>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</si>
  <si>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</si>
  <si>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</si>
  <si>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</si>
  <si>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</si>
  <si>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</si>
  <si>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</si>
  <si>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</si>
  <si>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</si>
  <si>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</si>
  <si>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</si>
  <si>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</si>
  <si>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</si>
  <si>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</si>
  <si>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</si>
  <si>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</si>
  <si>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</si>
  <si>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</si>
  <si>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</si>
  <si>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</si>
  <si>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</si>
  <si>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</si>
  <si>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</si>
  <si>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</si>
  <si>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</si>
  <si>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</si>
  <si>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</si>
  <si>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</si>
  <si>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</si>
  <si>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</si>
  <si>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</si>
  <si>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</si>
  <si>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</si>
  <si>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</si>
  <si>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</si>
  <si>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</si>
  <si>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</si>
  <si>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</si>
  <si>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</si>
  <si>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</si>
  <si>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</si>
  <si>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</si>
  <si>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</si>
  <si>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</si>
  <si>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</si>
  <si>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</si>
  <si>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</si>
  <si>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</si>
  <si>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</si>
  <si>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</si>
  <si>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</si>
  <si>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</si>
  <si>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</si>
  <si>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</si>
  <si>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</si>
  <si>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</si>
  <si>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</si>
  <si>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</si>
  <si>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</si>
  <si>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</si>
  <si>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</si>
  <si>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</si>
  <si>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</si>
  <si>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</si>
  <si>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</si>
  <si>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</si>
  <si>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</si>
  <si>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</si>
  <si>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</si>
  <si>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</si>
  <si>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</si>
  <si>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</si>
  <si>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</si>
  <si>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</si>
  <si>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</si>
  <si>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</si>
  <si>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</si>
  <si>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</si>
  <si>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</si>
  <si>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</si>
  <si>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</si>
  <si>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</si>
  <si>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</si>
  <si>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</si>
  <si>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</si>
  <si>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</si>
  <si>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</si>
  <si>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</si>
  <si>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</si>
  <si>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</si>
  <si>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</si>
  <si>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</si>
  <si>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</si>
  <si>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</si>
  <si>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</si>
  <si>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</si>
  <si>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</si>
  <si>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</si>
  <si>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</si>
  <si>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</si>
  <si>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</si>
  <si>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</si>
  <si>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</si>
  <si>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</si>
  <si>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</si>
  <si>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</si>
  <si>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</si>
  <si>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</si>
  <si>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</si>
  <si>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</si>
  <si>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</si>
  <si>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</si>
  <si>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</si>
  <si>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</si>
  <si>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</si>
  <si>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</si>
  <si>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</si>
  <si>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</si>
  <si>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</si>
  <si>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</si>
  <si>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</si>
  <si>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</si>
  <si>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</si>
  <si>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</si>
  <si>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</si>
  <si>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</si>
  <si>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</si>
  <si>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</si>
  <si>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</si>
  <si>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</si>
  <si>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</si>
  <si>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</si>
  <si>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</si>
  <si>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</si>
  <si>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</si>
  <si>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</si>
  <si>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</si>
  <si>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</si>
  <si>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</si>
  <si>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</si>
  <si>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</si>
  <si>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</si>
  <si>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</si>
  <si>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</si>
  <si>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</si>
  <si>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</si>
  <si>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</si>
  <si>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</si>
  <si>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</si>
  <si>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</si>
  <si>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</si>
  <si>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</si>
  <si>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</si>
  <si>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</si>
  <si>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</si>
  <si>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</si>
  <si>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</si>
  <si>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</si>
  <si>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</si>
  <si>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</si>
  <si>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</si>
  <si>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</si>
  <si>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</si>
  <si>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</si>
  <si>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</si>
  <si>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</si>
  <si>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</si>
  <si>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</si>
  <si>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</si>
  <si>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</si>
  <si>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</si>
  <si>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</si>
  <si>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</si>
  <si>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</si>
  <si>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</si>
  <si>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</si>
  <si>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</si>
  <si>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</si>
  <si>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</si>
  <si>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</si>
  <si>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</si>
  <si>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</si>
  <si>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</si>
  <si>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</si>
  <si>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</si>
  <si>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</si>
  <si>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</si>
  <si>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</si>
  <si>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</si>
  <si>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</si>
  <si>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</si>
  <si>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</si>
  <si>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</si>
  <si>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</si>
  <si>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</si>
  <si>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</si>
  <si>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</si>
  <si>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</si>
  <si>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</si>
  <si>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</si>
  <si>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</si>
  <si>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</si>
  <si>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</si>
  <si>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</si>
  <si>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</si>
  <si>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</si>
  <si>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</si>
  <si>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</si>
  <si>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</si>
  <si>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</si>
  <si>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</si>
  <si>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</si>
  <si>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</si>
  <si>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</si>
  <si>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</si>
  <si>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</si>
  <si>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</si>
  <si>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</si>
  <si>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</si>
  <si>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</si>
  <si>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</si>
  <si>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</si>
  <si>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</si>
  <si>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</si>
  <si>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</si>
  <si>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</si>
  <si>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</si>
  <si>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</si>
  <si>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</si>
  <si>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</si>
  <si>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</si>
  <si>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</si>
  <si>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</si>
  <si>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</si>
  <si>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</si>
  <si>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</si>
  <si>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</si>
  <si>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</si>
  <si>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</si>
  <si>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</si>
  <si>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</si>
  <si>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</si>
  <si>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</si>
  <si>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</si>
  <si>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</si>
  <si>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</si>
  <si>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</si>
  <si>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</si>
  <si>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</si>
  <si>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</si>
  <si>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</si>
  <si>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</si>
  <si>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</si>
  <si>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</si>
  <si>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</si>
  <si>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</si>
  <si>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</si>
  <si>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</si>
  <si>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</si>
  <si>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</si>
  <si>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</si>
  <si>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</si>
  <si>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</si>
  <si>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</si>
  <si>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</si>
  <si>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</si>
  <si>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</si>
  <si>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</si>
  <si>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</si>
  <si>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</si>
  <si>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</si>
  <si>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</si>
  <si>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</si>
  <si>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</si>
  <si>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</si>
  <si>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</si>
  <si>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</si>
  <si>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</si>
  <si>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</si>
  <si>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</si>
  <si>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</si>
  <si>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</si>
  <si>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</si>
  <si>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</si>
  <si>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</si>
  <si>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</si>
  <si>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</si>
  <si>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</si>
  <si>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</si>
  <si>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</si>
  <si>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</si>
  <si>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</si>
  <si>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</si>
  <si>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</si>
  <si>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</si>
  <si>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</si>
  <si>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</si>
  <si>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</si>
  <si>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</si>
  <si>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</si>
  <si>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</si>
  <si>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</si>
  <si>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</si>
  <si>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</si>
  <si>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</si>
  <si>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</si>
  <si>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</si>
  <si>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</si>
  <si>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</si>
  <si>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</si>
  <si>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</si>
  <si>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</si>
  <si>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</si>
  <si>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</si>
  <si>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</si>
  <si>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</si>
  <si>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</si>
  <si>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</si>
  <si>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</si>
  <si>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</si>
  <si>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</si>
  <si>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</si>
  <si>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</si>
  <si>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</si>
  <si>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</si>
  <si>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</si>
  <si>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</si>
  <si>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</si>
  <si>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</si>
  <si>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</si>
  <si>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</si>
  <si>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</si>
  <si>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</si>
  <si>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</si>
  <si>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</si>
  <si>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</si>
  <si>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</si>
  <si>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</si>
  <si>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</si>
  <si>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</si>
  <si>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</si>
  <si>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</si>
  <si>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</si>
  <si>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</si>
  <si>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</si>
  <si>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</si>
  <si>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</si>
  <si>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</si>
  <si>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</si>
  <si>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</si>
  <si>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</si>
  <si>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</si>
  <si>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</si>
  <si>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</si>
  <si>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</si>
  <si>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</si>
  <si>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</si>
  <si>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</si>
  <si>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</si>
  <si>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</si>
  <si>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</si>
  <si>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</si>
  <si>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</si>
  <si>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</si>
  <si>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</si>
  <si>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</si>
  <si>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</si>
  <si>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</si>
  <si>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</si>
  <si>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</si>
  <si>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</si>
  <si>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</si>
  <si>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</si>
  <si>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</si>
  <si>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</si>
  <si>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</si>
  <si>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</si>
  <si>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</si>
  <si>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</si>
  <si>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</si>
  <si>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</si>
  <si>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</si>
  <si>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</si>
  <si>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</si>
  <si>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</si>
  <si>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</si>
  <si>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</si>
  <si>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</si>
  <si>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</si>
  <si>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</si>
  <si>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</si>
  <si>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</si>
  <si>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</si>
  <si>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</si>
  <si>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</si>
  <si>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</si>
  <si>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</si>
  <si>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</si>
  <si>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</si>
  <si>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</si>
  <si>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</si>
  <si>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</si>
  <si>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</si>
  <si>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</si>
  <si>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</si>
  <si>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</si>
  <si>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</si>
  <si>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</si>
  <si>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</si>
  <si>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</si>
  <si>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</si>
  <si>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</si>
  <si>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</si>
  <si>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</si>
  <si>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</si>
  <si>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</si>
  <si>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</si>
  <si>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</si>
  <si>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</si>
  <si>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</si>
  <si>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</si>
  <si>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</si>
  <si>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</si>
  <si>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</si>
  <si>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</si>
  <si>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</si>
  <si>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</si>
  <si>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</si>
  <si>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</si>
  <si>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</si>
  <si>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</si>
  <si>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</si>
  <si>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</si>
  <si>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</si>
  <si>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</si>
  <si>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</si>
  <si>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</si>
  <si>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</si>
  <si>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</si>
  <si>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</si>
  <si>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</si>
  <si>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</si>
  <si>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</si>
  <si>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</si>
  <si>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</si>
  <si>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</si>
  <si>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</si>
  <si>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</si>
  <si>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</si>
  <si>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</si>
  <si>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</si>
  <si>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</si>
  <si>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</si>
  <si>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</si>
  <si>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</si>
  <si>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</si>
  <si>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</si>
  <si>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</si>
  <si>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</si>
  <si>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</si>
  <si>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</si>
  <si>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</si>
  <si>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</si>
  <si>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</si>
  <si>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</si>
  <si>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</si>
  <si>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</si>
  <si>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</si>
  <si>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</si>
  <si>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</si>
  <si>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</si>
  <si>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</si>
  <si>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</si>
  <si>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</si>
  <si>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</si>
  <si>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</si>
  <si>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</si>
  <si>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</si>
  <si>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</si>
  <si>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</si>
  <si>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</si>
  <si>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</si>
  <si>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</si>
  <si>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</si>
  <si>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</si>
  <si>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</si>
  <si>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</si>
  <si>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</si>
  <si>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</si>
  <si>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</si>
  <si>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</si>
  <si>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</si>
  <si>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</si>
  <si>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</si>
  <si>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</si>
  <si>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</si>
  <si>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</si>
  <si>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</si>
  <si>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</si>
  <si>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</si>
  <si>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</si>
  <si>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</si>
  <si>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</si>
  <si>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</si>
  <si>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</si>
  <si>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</si>
  <si>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</si>
  <si>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</si>
  <si>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</si>
  <si>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</si>
  <si>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</si>
  <si>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</si>
  <si>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</si>
  <si>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</si>
  <si>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</si>
  <si>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</si>
  <si>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</si>
  <si>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</si>
  <si>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</si>
  <si>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</si>
  <si>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</si>
  <si>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</si>
  <si>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</si>
  <si>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</si>
  <si>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</si>
  <si>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</si>
  <si>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</si>
  <si>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</si>
  <si>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</si>
  <si>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</si>
  <si>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</si>
  <si>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</si>
  <si>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</si>
  <si>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</si>
  <si>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</si>
  <si>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</si>
  <si>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</si>
  <si>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</si>
  <si>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</si>
  <si>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</si>
  <si>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</si>
  <si>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</si>
  <si>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</si>
  <si>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</si>
  <si>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</si>
  <si>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</si>
  <si>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</si>
  <si>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</si>
  <si>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</si>
  <si>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</si>
  <si>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</si>
  <si>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</si>
  <si>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</si>
  <si>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</si>
  <si>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</si>
  <si>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</si>
  <si>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</si>
  <si>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</si>
  <si>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</si>
  <si>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</si>
  <si>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</si>
  <si>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</si>
  <si>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</si>
  <si>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</si>
  <si>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</si>
  <si>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</si>
  <si>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</si>
  <si>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</si>
  <si>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</si>
  <si>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</si>
  <si>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</si>
  <si>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</si>
  <si>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</si>
  <si>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</si>
  <si>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</si>
  <si>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</si>
  <si>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</si>
  <si>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</si>
  <si>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</si>
  <si>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</si>
  <si>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</si>
  <si>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</si>
  <si>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</si>
  <si>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</si>
  <si>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</si>
  <si>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</si>
  <si>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</si>
  <si>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</si>
  <si>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</si>
  <si>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</si>
  <si>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</si>
  <si>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</si>
  <si>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</si>
  <si>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</si>
  <si>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</si>
  <si>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</si>
  <si>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</si>
  <si>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</si>
  <si>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</si>
  <si>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</si>
  <si>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</si>
  <si>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</si>
  <si>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</si>
  <si>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</si>
  <si>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</si>
  <si>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</si>
  <si>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</si>
  <si>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</si>
  <si>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</si>
  <si>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</si>
  <si>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</si>
  <si>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</si>
  <si>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</si>
  <si>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</si>
  <si>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</si>
  <si>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</si>
  <si>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</si>
  <si>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</si>
  <si>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</si>
  <si>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</si>
  <si>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</si>
  <si>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</si>
  <si>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</si>
  <si>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</si>
  <si>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</si>
  <si>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</si>
  <si>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</si>
  <si>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</si>
  <si>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</si>
  <si>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</si>
  <si>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</si>
  <si>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</si>
  <si>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</si>
  <si>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</si>
  <si>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</si>
  <si>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</si>
  <si>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</si>
  <si>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</si>
  <si>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</si>
  <si>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</si>
  <si>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</si>
  <si>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</si>
  <si>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</si>
  <si>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</si>
  <si>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</si>
  <si>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</si>
  <si>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</si>
  <si>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</si>
  <si>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</si>
  <si>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</si>
  <si>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</si>
  <si>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</si>
  <si>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</si>
  <si>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</si>
  <si>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</si>
  <si>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</si>
  <si>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</si>
  <si>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</si>
  <si>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</si>
  <si>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</si>
  <si>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</si>
  <si>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</si>
  <si>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</si>
  <si>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</si>
  <si>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</si>
  <si>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</si>
  <si>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</si>
  <si>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</si>
  <si>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</si>
  <si>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</si>
  <si>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</si>
  <si>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</si>
  <si>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</si>
  <si>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</si>
  <si>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</si>
  <si>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</si>
  <si>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</si>
  <si>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</si>
  <si>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</si>
  <si>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</si>
  <si>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</si>
  <si>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</si>
  <si>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</si>
  <si>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</si>
  <si>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</si>
  <si>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</si>
  <si>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</si>
  <si>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</si>
  <si>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</si>
  <si>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</si>
  <si>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</si>
  <si>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</si>
  <si>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</si>
  <si>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</si>
  <si>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</si>
  <si>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</si>
  <si>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</si>
  <si>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</si>
  <si>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</si>
  <si>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</si>
  <si>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</si>
  <si>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</si>
  <si>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</si>
  <si>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</si>
  <si>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</si>
  <si>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</si>
  <si>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</si>
  <si>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</si>
  <si>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</si>
  <si>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</si>
  <si>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</si>
  <si>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</si>
  <si>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</si>
  <si>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</si>
  <si>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</si>
  <si>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</si>
  <si>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</si>
  <si>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</si>
  <si>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</si>
  <si>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</si>
  <si>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</si>
  <si>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</si>
  <si>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</si>
  <si>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</si>
  <si>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</si>
  <si>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</si>
  <si>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</si>
  <si>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</si>
  <si>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</si>
  <si>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</si>
  <si>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</si>
  <si>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</si>
  <si>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</si>
  <si>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</si>
  <si>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</si>
  <si>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</si>
  <si>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</si>
  <si>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</si>
  <si>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</si>
  <si>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</si>
  <si>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</si>
  <si>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</si>
  <si>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</si>
  <si>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</si>
  <si>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</si>
  <si>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</si>
  <si>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</si>
  <si>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</si>
  <si>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</si>
  <si>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</si>
  <si>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</si>
  <si>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</si>
  <si>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</si>
  <si>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</si>
  <si>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</si>
  <si>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</si>
  <si>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</si>
  <si>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</si>
  <si>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</si>
  <si>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</si>
  <si>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</si>
  <si>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</si>
  <si>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</si>
  <si>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</si>
  <si>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</si>
  <si>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</si>
  <si>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</si>
  <si>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</si>
  <si>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</si>
  <si>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</si>
  <si>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</si>
  <si>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</si>
  <si>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</si>
  <si>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</si>
  <si>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</si>
  <si>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</si>
  <si>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</si>
  <si>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</si>
  <si>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</si>
  <si>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</si>
  <si>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</si>
  <si>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</si>
  <si>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</si>
  <si>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</si>
  <si>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</si>
  <si>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</si>
  <si>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</si>
  <si>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</si>
  <si>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</si>
  <si>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</si>
  <si>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</si>
  <si>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</si>
  <si>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</si>
  <si>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</si>
  <si>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</si>
  <si>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</si>
  <si>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</si>
  <si>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</si>
  <si>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</si>
  <si>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</si>
  <si>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</si>
  <si>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</si>
  <si>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</si>
  <si>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</si>
  <si>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</si>
  <si>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</si>
  <si>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</si>
  <si>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</si>
  <si>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</si>
  <si>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</si>
  <si>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</si>
  <si>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</si>
  <si>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</si>
  <si>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</si>
  <si>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</si>
  <si>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</si>
  <si>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</si>
  <si>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</si>
  <si>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</si>
  <si>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</si>
  <si>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</si>
  <si>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</si>
  <si>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</si>
  <si>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</si>
  <si>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</si>
  <si>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</si>
  <si>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</si>
  <si>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</si>
  <si>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</si>
  <si>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</si>
  <si>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</si>
  <si>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</si>
  <si>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</si>
  <si>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</si>
  <si>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</si>
  <si>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</si>
  <si>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</si>
  <si>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</si>
  <si>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</si>
  <si>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</si>
  <si>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</si>
  <si>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</si>
  <si>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</si>
  <si>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</si>
  <si>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</si>
  <si>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</si>
  <si>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</si>
  <si>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</si>
  <si>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</si>
  <si>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</si>
  <si>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</si>
  <si>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</si>
  <si>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</si>
  <si>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</si>
  <si>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</si>
  <si>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</si>
  <si>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</si>
  <si>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</si>
  <si>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</si>
  <si>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</si>
  <si>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</si>
  <si>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</si>
  <si>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</si>
  <si>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</si>
  <si>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</si>
  <si>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</si>
  <si>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</si>
  <si>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</si>
  <si>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</si>
  <si>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</si>
  <si>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</si>
  <si>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</si>
  <si>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</si>
  <si>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</si>
  <si>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</si>
  <si>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</si>
  <si>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</si>
  <si>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</si>
  <si>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</si>
  <si>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</si>
  <si>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</si>
  <si>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</si>
  <si>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</si>
  <si>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</si>
  <si>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</si>
  <si>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</si>
  <si>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</si>
  <si>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</si>
  <si>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</si>
  <si>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</si>
  <si>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</si>
  <si>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</si>
  <si>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</si>
  <si>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</si>
  <si>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</si>
  <si>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</si>
  <si>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</si>
  <si>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</si>
  <si>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</si>
  <si>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</si>
  <si>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</si>
  <si>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</si>
  <si>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</si>
  <si>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</si>
  <si>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</si>
  <si>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</si>
  <si>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</si>
  <si>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</si>
  <si>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</si>
  <si>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</si>
  <si>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</si>
  <si>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</si>
  <si>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</si>
  <si>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</si>
  <si>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</si>
  <si>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</si>
  <si>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</si>
  <si>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</si>
  <si>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</si>
  <si>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</si>
  <si>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</si>
  <si>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</si>
  <si>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</si>
  <si>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</si>
  <si>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</si>
  <si>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</si>
  <si>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</si>
  <si>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</si>
  <si>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</si>
  <si>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</si>
  <si>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</si>
  <si>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</si>
  <si>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</si>
  <si>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</si>
  <si>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</si>
  <si>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</si>
  <si>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</si>
  <si>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</si>
  <si>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</si>
  <si>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</si>
  <si>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</si>
  <si>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</si>
  <si>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</si>
  <si>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</si>
  <si>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</si>
  <si>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</si>
  <si>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</si>
  <si>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</si>
  <si>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</si>
  <si>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</si>
  <si>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</si>
  <si>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</si>
  <si>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</si>
  <si>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</si>
  <si>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</si>
  <si>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</si>
  <si>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</si>
  <si>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</si>
  <si>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</si>
  <si>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</si>
  <si>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</si>
  <si>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</si>
  <si>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</si>
  <si>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</si>
  <si>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</si>
  <si>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</si>
  <si>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</si>
  <si>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</si>
  <si>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</si>
  <si>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</si>
  <si>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</si>
  <si>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</si>
  <si>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</si>
  <si>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</si>
  <si>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</si>
  <si>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</si>
  <si>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</si>
  <si>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</si>
  <si>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</si>
  <si>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</si>
  <si>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</si>
  <si>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</si>
  <si>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</si>
  <si>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</si>
  <si>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</si>
  <si>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</si>
  <si>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</si>
  <si>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</si>
  <si>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</si>
  <si>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</si>
  <si>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</si>
  <si>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</si>
  <si>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</si>
  <si>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</si>
  <si>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</si>
  <si>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</si>
  <si>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</si>
  <si>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</si>
  <si>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</si>
  <si>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</si>
  <si>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</si>
  <si>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</si>
  <si>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</si>
  <si>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</si>
  <si>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</si>
  <si>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</si>
  <si>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</si>
  <si>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</si>
  <si>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</si>
  <si>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</si>
  <si>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</si>
  <si>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</si>
  <si>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</si>
  <si>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</si>
  <si>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</si>
  <si>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</si>
  <si>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</si>
  <si>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</si>
  <si>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</si>
  <si>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</si>
  <si>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</si>
  <si>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</si>
  <si>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</si>
  <si>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</si>
  <si>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</si>
  <si>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</si>
  <si>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</si>
  <si>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</si>
  <si>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</si>
  <si>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</si>
  <si>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</si>
  <si>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</si>
  <si>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</si>
  <si>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</si>
  <si>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</si>
  <si>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</si>
  <si>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</si>
  <si>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</si>
  <si>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</si>
  <si>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</si>
  <si>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</si>
  <si>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</si>
  <si>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</si>
  <si>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</si>
  <si>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</si>
  <si>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</si>
  <si>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</si>
  <si>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</si>
  <si>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</si>
  <si>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</si>
  <si>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</si>
  <si>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</si>
  <si>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</si>
  <si>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</si>
  <si>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</si>
  <si>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</si>
  <si>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</si>
  <si>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</si>
  <si>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</si>
  <si>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</si>
  <si>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</si>
  <si>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</si>
  <si>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</si>
  <si>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</si>
  <si>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</si>
  <si>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</si>
  <si>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</si>
  <si>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</si>
  <si>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</si>
  <si>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</si>
  <si>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</si>
  <si>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</si>
  <si>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</si>
  <si>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</si>
  <si>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</si>
  <si>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</si>
  <si>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</si>
  <si>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</si>
  <si>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</si>
  <si>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</si>
  <si>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</si>
  <si>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</si>
  <si>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</si>
  <si>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</si>
  <si>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</si>
  <si>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</si>
  <si>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</si>
  <si>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</si>
  <si>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</si>
  <si>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</si>
  <si>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</si>
  <si>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</si>
  <si>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</si>
  <si>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</si>
  <si>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</si>
  <si>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</si>
  <si>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</si>
  <si>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</si>
  <si>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</si>
  <si>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</si>
  <si>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</si>
  <si>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</si>
  <si>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</si>
  <si>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</si>
  <si>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</si>
  <si>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</si>
  <si>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</si>
  <si>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</si>
  <si>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</si>
  <si>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</si>
  <si>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</si>
  <si>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</si>
  <si>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</si>
  <si>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</si>
  <si>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</si>
  <si>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</si>
  <si>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</si>
  <si>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</si>
  <si>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</si>
  <si>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</si>
  <si>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</si>
  <si>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</si>
  <si>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</si>
  <si>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</si>
  <si>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</si>
  <si>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</si>
  <si>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</si>
  <si>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</si>
  <si>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</si>
  <si>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</si>
  <si>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</si>
  <si>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</si>
  <si>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</si>
  <si>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</si>
  <si>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</si>
  <si>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</si>
  <si>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</si>
  <si>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</si>
  <si>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</si>
  <si>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</si>
  <si>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</si>
  <si>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</si>
  <si>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</si>
  <si>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</si>
  <si>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</si>
  <si>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</si>
  <si>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</si>
  <si>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</si>
  <si>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</si>
  <si>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</si>
  <si>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</si>
  <si>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</si>
  <si>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</si>
  <si>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</si>
  <si>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</si>
  <si>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</si>
  <si>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</si>
  <si>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</si>
  <si>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</si>
  <si>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</si>
  <si>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</si>
  <si>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</si>
  <si>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</si>
  <si>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</si>
  <si>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</si>
  <si>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</si>
  <si>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</si>
  <si>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</si>
  <si>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</si>
  <si>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</si>
  <si>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</si>
  <si>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</si>
  <si>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</si>
  <si>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</si>
  <si>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</si>
  <si>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</si>
  <si>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</si>
  <si>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</si>
  <si>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</si>
  <si>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</si>
  <si>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</si>
  <si>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</si>
  <si>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</si>
  <si>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</si>
  <si>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</si>
  <si>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</si>
  <si>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</si>
  <si>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</si>
  <si>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</si>
  <si>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</si>
  <si>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</si>
  <si>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</si>
  <si>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</si>
  <si>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</si>
  <si>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</si>
  <si>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</si>
  <si>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</si>
  <si>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</si>
  <si>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</si>
  <si>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</si>
  <si>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</si>
  <si>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</si>
  <si>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</si>
  <si>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</si>
  <si>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</si>
  <si>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</si>
  <si>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</si>
  <si>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</si>
  <si>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</si>
  <si>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</si>
  <si>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</si>
  <si>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</si>
  <si>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</si>
  <si>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</si>
  <si>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</si>
  <si>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</si>
  <si>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</si>
  <si>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</si>
  <si>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</si>
  <si>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</si>
  <si>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</si>
  <si>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</si>
  <si>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</si>
  <si>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</si>
  <si>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</si>
  <si>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</si>
  <si>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</si>
  <si>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</si>
  <si>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</si>
  <si>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</si>
  <si>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</si>
  <si>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</si>
  <si>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</si>
  <si>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</si>
  <si>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</si>
  <si>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</si>
  <si>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</si>
  <si>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</si>
  <si>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</si>
  <si>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</si>
  <si>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</si>
  <si>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</si>
  <si>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</si>
  <si>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</si>
  <si>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</si>
  <si>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</si>
  <si>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</si>
  <si>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</si>
  <si>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</si>
  <si>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</si>
  <si>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</si>
  <si>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</si>
  <si>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</si>
  <si>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</si>
  <si>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</si>
  <si>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</si>
  <si>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</si>
  <si>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</si>
  <si>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</si>
  <si>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</si>
  <si>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</si>
  <si>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</si>
  <si>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</si>
  <si>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</si>
  <si>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</si>
  <si>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</si>
  <si>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</si>
  <si>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</si>
  <si>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</si>
  <si>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</si>
  <si>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</si>
  <si>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</si>
  <si>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</si>
  <si>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</si>
  <si>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</si>
  <si>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</si>
  <si>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</si>
  <si>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</si>
  <si>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</si>
  <si>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</si>
  <si>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</si>
  <si>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</si>
  <si>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</si>
  <si>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</si>
  <si>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</si>
  <si>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</si>
  <si>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</si>
  <si>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</si>
  <si>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</si>
  <si>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</si>
  <si>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</si>
  <si>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</si>
  <si>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</si>
  <si>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</si>
  <si>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</si>
  <si>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</si>
  <si>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</si>
  <si>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</si>
  <si>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</si>
  <si>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</si>
  <si>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</si>
  <si>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</si>
  <si>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</si>
  <si>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</si>
  <si>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</si>
  <si>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</si>
  <si>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</si>
  <si>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</si>
  <si>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</si>
  <si>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</si>
  <si>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</si>
  <si>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</si>
  <si>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</si>
  <si>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</si>
  <si>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</si>
  <si>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</si>
  <si>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</si>
  <si>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</si>
  <si>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</si>
  <si>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</si>
  <si>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</si>
  <si>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</si>
  <si>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</si>
  <si>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</si>
  <si>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</si>
  <si>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</si>
  <si>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</si>
  <si>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</si>
  <si>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</si>
  <si>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</si>
  <si>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</si>
  <si>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</si>
  <si>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</si>
  <si>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</si>
  <si>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</si>
  <si>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</si>
  <si>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</si>
  <si>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</si>
  <si>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</si>
  <si>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</si>
  <si>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</si>
  <si>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</si>
  <si>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</si>
  <si>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</si>
  <si>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</si>
  <si>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</si>
  <si>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</si>
  <si>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</si>
  <si>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</si>
  <si>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</si>
  <si>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</si>
  <si>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</si>
  <si>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</si>
  <si>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</si>
  <si>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</si>
  <si>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</si>
  <si>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</si>
  <si>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</si>
  <si>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</si>
  <si>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</si>
  <si>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</si>
  <si>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</si>
  <si>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</si>
  <si>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</si>
  <si>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</si>
  <si>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</si>
  <si>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</si>
  <si>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</si>
  <si>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</si>
  <si>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</si>
  <si>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</si>
  <si>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</si>
  <si>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</si>
  <si>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</si>
  <si>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</si>
  <si>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</si>
  <si>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</si>
  <si>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</si>
  <si>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</si>
  <si>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</si>
  <si>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</si>
  <si>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</si>
  <si>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</si>
  <si>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</si>
  <si>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</si>
  <si>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</si>
  <si>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</si>
  <si>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</si>
  <si>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</si>
  <si>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</si>
  <si>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</si>
  <si>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</si>
  <si>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</si>
  <si>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</si>
  <si>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</si>
  <si>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</si>
  <si>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</si>
  <si>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</si>
  <si>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</si>
  <si>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</si>
  <si>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</si>
  <si>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</si>
  <si>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</si>
  <si>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</si>
  <si>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</si>
  <si>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</si>
  <si>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</si>
  <si>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</si>
  <si>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</si>
  <si>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</si>
  <si>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</si>
  <si>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</si>
  <si>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</si>
  <si>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</si>
  <si>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</si>
  <si>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</si>
  <si>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</si>
  <si>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</si>
  <si>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</si>
  <si>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</si>
  <si>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</si>
  <si>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</si>
  <si>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</si>
  <si>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</si>
  <si>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</si>
  <si>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</si>
  <si>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</si>
  <si>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</si>
  <si>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</si>
  <si>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</si>
  <si>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</si>
  <si>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</si>
  <si>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</si>
  <si>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</si>
  <si>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</si>
  <si>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</si>
  <si>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</si>
  <si>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</si>
  <si>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</si>
  <si>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</si>
  <si>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</si>
  <si>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</si>
  <si>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</si>
  <si>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</si>
  <si>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</si>
  <si>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</si>
  <si>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</si>
  <si>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</si>
  <si>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</si>
  <si>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</si>
  <si>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</si>
  <si>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</si>
  <si>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</si>
  <si>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</si>
  <si>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</si>
  <si>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</si>
  <si>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</si>
  <si>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</si>
  <si>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</si>
  <si>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</si>
  <si>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</si>
  <si>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</si>
  <si>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</si>
  <si>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</si>
  <si>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</si>
  <si>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</si>
  <si>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</si>
  <si>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</si>
  <si>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</si>
  <si>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</si>
  <si>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</si>
  <si>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</si>
  <si>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</si>
  <si>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</si>
  <si>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</si>
  <si>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</si>
  <si>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</si>
  <si>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</si>
  <si>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</si>
  <si>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</si>
  <si>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</si>
  <si>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</si>
  <si>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</si>
  <si>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</si>
  <si>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</si>
  <si>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</si>
  <si>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</si>
  <si>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</si>
  <si>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</si>
  <si>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</si>
  <si>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</si>
  <si>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</si>
  <si>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</si>
  <si>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</si>
  <si>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</si>
  <si>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</si>
  <si>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</si>
  <si>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</si>
  <si>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</si>
  <si>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</si>
  <si>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</si>
  <si>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</si>
  <si>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</si>
  <si>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</si>
  <si>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</si>
  <si>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</si>
  <si>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</si>
  <si>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</si>
  <si>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</si>
  <si>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</si>
  <si>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</si>
  <si>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</si>
  <si>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</si>
  <si>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</si>
  <si>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</si>
  <si>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</si>
  <si>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</si>
  <si>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</si>
  <si>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</si>
  <si>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</si>
  <si>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</si>
  <si>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</si>
  <si>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</si>
  <si>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</si>
  <si>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</si>
  <si>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</si>
  <si>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</si>
  <si>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</si>
  <si>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</si>
  <si>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</si>
  <si>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</si>
  <si>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</si>
  <si>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</si>
  <si>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</si>
  <si>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</si>
  <si>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</si>
  <si>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</si>
  <si>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</si>
  <si>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</si>
  <si>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</si>
  <si>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</si>
  <si>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</si>
  <si>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</si>
  <si>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</si>
  <si>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</si>
  <si>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</si>
  <si>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</si>
  <si>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</si>
  <si>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</si>
  <si>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</si>
  <si>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</si>
  <si>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</si>
  <si>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</si>
  <si>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</si>
  <si>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</si>
  <si>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</si>
  <si>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</si>
  <si>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</si>
  <si>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</si>
  <si>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</si>
  <si>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</si>
  <si>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</si>
  <si>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</si>
  <si>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</si>
  <si>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</si>
  <si>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</si>
  <si>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</si>
  <si>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</si>
  <si>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</si>
  <si>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</si>
  <si>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</si>
  <si>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</si>
  <si>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</si>
  <si>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</si>
  <si>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</si>
  <si>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</si>
  <si>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</si>
  <si>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</si>
  <si>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</si>
  <si>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</si>
  <si>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</si>
  <si>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</si>
  <si>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</si>
  <si>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</si>
  <si>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</si>
  <si>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</si>
  <si>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</si>
  <si>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</si>
  <si>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</si>
  <si>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</si>
  <si>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</si>
  <si>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</si>
  <si>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</si>
  <si>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</si>
  <si>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</si>
  <si>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</si>
  <si>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</si>
  <si>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</si>
  <si>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</si>
  <si>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</si>
  <si>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</si>
  <si>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</si>
  <si>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</si>
  <si>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</si>
  <si>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</si>
  <si>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</si>
  <si>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</si>
  <si>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</si>
  <si>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</si>
  <si>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</si>
  <si>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</si>
  <si>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</si>
  <si>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</si>
  <si>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</si>
  <si>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</si>
  <si>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</si>
  <si>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</si>
  <si>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</si>
  <si>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</si>
  <si>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</si>
  <si>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</si>
  <si>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</si>
  <si>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</si>
  <si>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</si>
  <si>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</si>
  <si>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</si>
  <si>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</si>
  <si>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</si>
  <si>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</si>
  <si>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</si>
  <si>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</si>
  <si>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</si>
  <si>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</si>
  <si>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</si>
  <si>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</si>
  <si>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</si>
  <si>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</si>
  <si>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</si>
  <si>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</si>
  <si>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</si>
  <si>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</si>
  <si>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</si>
  <si>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</si>
  <si>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</si>
  <si>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</si>
  <si>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</si>
  <si>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</si>
  <si>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</si>
  <si>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</si>
  <si>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</si>
  <si>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</si>
  <si>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</si>
  <si>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</si>
  <si>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</si>
  <si>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</si>
  <si>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</si>
  <si>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</si>
  <si>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</si>
  <si>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</si>
  <si>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</si>
  <si>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</si>
  <si>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</si>
  <si>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</si>
  <si>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</si>
  <si>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</si>
  <si>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</si>
  <si>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</si>
  <si>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</si>
  <si>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</si>
  <si>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</si>
  <si>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</si>
  <si>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</si>
  <si>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</si>
  <si>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</si>
  <si>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</si>
  <si>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</si>
  <si>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</si>
  <si>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</si>
  <si>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</si>
  <si>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</si>
  <si>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</si>
  <si>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</si>
  <si>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</si>
  <si>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</si>
  <si>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</si>
  <si>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</si>
  <si>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</si>
  <si>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</si>
  <si>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</si>
  <si>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</si>
  <si>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</si>
  <si>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</si>
  <si>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</si>
  <si>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</si>
  <si>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</si>
  <si>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</si>
  <si>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</si>
  <si>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</si>
  <si>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</si>
  <si>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</si>
  <si>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</si>
  <si>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</si>
  <si>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</si>
  <si>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</si>
  <si>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</si>
  <si>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</si>
  <si>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</si>
  <si>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</si>
  <si>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</si>
  <si>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</si>
  <si>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</si>
  <si>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</si>
  <si>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</si>
  <si>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</si>
  <si>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</si>
  <si>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</si>
  <si>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</si>
  <si>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</si>
  <si>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</si>
  <si>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</si>
  <si>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</si>
  <si>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</si>
  <si>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</si>
  <si>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</si>
  <si>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</si>
  <si>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</si>
  <si>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</si>
  <si>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</si>
  <si>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</si>
  <si>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</si>
  <si>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</si>
  <si>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</si>
  <si>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</si>
  <si>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</si>
  <si>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</si>
  <si>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</si>
  <si>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</si>
  <si>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</si>
  <si>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</si>
  <si>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</si>
  <si>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</si>
  <si>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</si>
  <si>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</si>
  <si>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</si>
  <si>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</si>
  <si>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</si>
  <si>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</si>
  <si>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</si>
  <si>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</si>
  <si>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</si>
  <si>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</si>
  <si>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</si>
  <si>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</si>
  <si>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</si>
  <si>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</si>
  <si>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</si>
  <si>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</si>
  <si>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</si>
  <si>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</si>
  <si>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</si>
  <si>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</si>
  <si>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</si>
  <si>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</si>
  <si>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</si>
  <si>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</si>
  <si>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</si>
  <si>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</si>
  <si>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</si>
  <si>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</si>
  <si>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</si>
  <si>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</si>
  <si>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</si>
  <si>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</si>
  <si>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</si>
  <si>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</si>
  <si>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</si>
  <si>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</si>
  <si>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</si>
  <si>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</si>
  <si>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</si>
  <si>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</si>
  <si>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</si>
  <si>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</si>
  <si>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</si>
  <si>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</si>
  <si>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</si>
  <si>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</si>
  <si>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</si>
  <si>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</si>
  <si>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</si>
  <si>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</si>
  <si>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</si>
  <si>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</si>
  <si>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</si>
  <si>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</si>
  <si>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</si>
  <si>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</si>
  <si>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</si>
  <si>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</si>
  <si>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</si>
  <si>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</si>
  <si>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</si>
  <si>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</si>
  <si>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</si>
  <si>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</si>
  <si>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</si>
  <si>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</si>
  <si>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</si>
  <si>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</si>
  <si>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</si>
  <si>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</si>
  <si>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</si>
  <si>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</si>
  <si>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</si>
  <si>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</si>
  <si>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</si>
  <si>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</si>
  <si>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</si>
  <si>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</si>
  <si>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</si>
  <si>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</si>
  <si>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</si>
  <si>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</si>
  <si>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</si>
  <si>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</si>
  <si>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</si>
  <si>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</si>
  <si>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</si>
  <si>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</si>
  <si>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</si>
  <si>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</si>
  <si>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</si>
  <si>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</si>
  <si>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</si>
  <si>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</si>
  <si>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</si>
  <si>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</si>
  <si>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</si>
  <si>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</si>
  <si>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</si>
  <si>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</si>
  <si>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</si>
  <si>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</si>
  <si>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</si>
  <si>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</si>
  <si>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</si>
  <si>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</si>
  <si>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</si>
  <si>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</si>
  <si>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</si>
  <si>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</si>
  <si>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</si>
  <si>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</si>
  <si>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</si>
  <si>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</si>
  <si>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</si>
  <si>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</si>
  <si>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</si>
  <si>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</si>
  <si>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</si>
  <si>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</si>
  <si>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</si>
  <si>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</si>
  <si>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</si>
  <si>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</si>
  <si>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</si>
  <si>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</si>
  <si>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</si>
  <si>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</si>
  <si>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</si>
  <si>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</si>
  <si>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</si>
  <si>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</si>
  <si>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</si>
  <si>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</si>
  <si>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</si>
  <si>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</si>
  <si>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</si>
  <si>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</si>
  <si>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</si>
  <si>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</si>
  <si>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</si>
  <si>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</si>
  <si>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</si>
  <si>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</si>
  <si>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</si>
  <si>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</si>
  <si>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</si>
  <si>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</si>
  <si>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</si>
  <si>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</si>
  <si>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</si>
  <si>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</si>
  <si>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</si>
  <si>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</si>
  <si>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</si>
  <si>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</si>
  <si>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</si>
  <si>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</si>
  <si>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</si>
  <si>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</si>
  <si>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</si>
  <si>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</si>
  <si>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</si>
  <si>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</si>
  <si>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</si>
  <si>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</si>
  <si>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</si>
  <si>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</si>
  <si>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</si>
  <si>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</si>
  <si>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</si>
  <si>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</si>
  <si>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</si>
  <si>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</si>
  <si>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</si>
  <si>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</si>
  <si>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</si>
  <si>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</si>
  <si>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</si>
  <si>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</si>
  <si>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</si>
  <si>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</si>
  <si>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</si>
  <si>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</si>
  <si>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</si>
  <si>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</si>
  <si>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</si>
  <si>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</si>
  <si>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</si>
  <si>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</si>
  <si>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</si>
  <si>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</si>
  <si>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</si>
  <si>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</si>
  <si>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</si>
  <si>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</si>
  <si>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</si>
  <si>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</si>
  <si>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</si>
  <si>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</si>
  <si>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</si>
  <si>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</si>
  <si>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</si>
  <si>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</si>
  <si>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</si>
  <si>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</si>
  <si>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</si>
  <si>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</si>
  <si>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</si>
  <si>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</si>
  <si>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</si>
  <si>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</si>
  <si>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</si>
  <si>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</si>
  <si>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</si>
  <si>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</si>
  <si>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</si>
  <si>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</si>
  <si>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</si>
  <si>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</si>
  <si>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</si>
  <si>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</si>
  <si>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</si>
  <si>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</si>
  <si>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</si>
  <si>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</si>
  <si>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</si>
  <si>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</si>
  <si>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</si>
  <si>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</si>
  <si>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</si>
  <si>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</si>
  <si>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</si>
  <si>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</si>
  <si>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</si>
  <si>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</si>
  <si>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</si>
  <si>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</si>
  <si>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</si>
  <si>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</si>
  <si>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</si>
  <si>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</si>
  <si>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</si>
  <si>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</si>
  <si>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</si>
  <si>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</si>
  <si>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</si>
  <si>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</si>
  <si>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</si>
  <si>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</si>
  <si>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</si>
  <si>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</si>
  <si>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</si>
  <si>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</si>
  <si>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</si>
  <si>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</si>
  <si>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</si>
  <si>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</si>
  <si>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</si>
  <si>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</si>
  <si>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</si>
  <si>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</si>
  <si>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</si>
  <si>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</si>
  <si>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</si>
  <si>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</si>
  <si>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</si>
  <si>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</si>
  <si>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</si>
  <si>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</si>
  <si>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</si>
  <si>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</si>
  <si>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</si>
  <si>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</si>
  <si>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</si>
  <si>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</si>
  <si>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</si>
  <si>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</si>
  <si>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</si>
  <si>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</si>
  <si>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</si>
  <si>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</si>
  <si>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</si>
  <si>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</si>
  <si>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</si>
  <si>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</si>
  <si>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</si>
  <si>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</si>
  <si>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</si>
  <si>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</si>
  <si>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</si>
  <si>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</si>
  <si>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</si>
  <si>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</si>
  <si>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</si>
  <si>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</si>
  <si>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</si>
  <si>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</si>
  <si>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</si>
  <si>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</si>
  <si>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</si>
  <si>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</si>
  <si>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</si>
  <si>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</si>
  <si>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</si>
  <si>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</si>
  <si>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</si>
  <si>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</si>
  <si>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</si>
  <si>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</si>
  <si>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</si>
  <si>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</si>
  <si>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</si>
  <si>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</si>
  <si>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</si>
  <si>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</si>
  <si>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</si>
  <si>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</si>
  <si>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</si>
  <si>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</si>
  <si>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</si>
  <si>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</si>
  <si>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</si>
  <si>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</si>
  <si>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</si>
  <si>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</si>
  <si>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</si>
  <si>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</si>
  <si>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</si>
  <si>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</si>
  <si>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</si>
  <si>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</si>
  <si>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</si>
  <si>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</si>
  <si>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</si>
  <si>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</si>
  <si>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</si>
  <si>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</si>
  <si>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</si>
  <si>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</si>
  <si>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</si>
  <si>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</si>
  <si>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</si>
  <si>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</si>
  <si>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</si>
  <si>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</si>
  <si>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</si>
  <si>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</si>
  <si>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</si>
  <si>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</si>
  <si>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</si>
  <si>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</si>
  <si>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</si>
  <si>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</si>
  <si>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</si>
  <si>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</si>
  <si>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</si>
  <si>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</si>
  <si>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</si>
  <si>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</si>
  <si>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</si>
  <si>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</si>
  <si>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</si>
  <si>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</si>
  <si>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</si>
  <si>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</si>
  <si>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</si>
  <si>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</si>
  <si>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</si>
  <si>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</si>
  <si>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</si>
  <si>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</si>
  <si>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</si>
  <si>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</si>
  <si>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</si>
  <si>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</si>
  <si>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</si>
  <si>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</si>
  <si>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</si>
  <si>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</si>
  <si>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</si>
  <si>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</si>
  <si>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</si>
  <si>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</si>
  <si>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</si>
  <si>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</si>
  <si>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</si>
  <si>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</si>
  <si>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</si>
  <si>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</si>
  <si>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</si>
  <si>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</si>
  <si>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</si>
  <si>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</si>
  <si>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</si>
  <si>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</si>
  <si>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</si>
  <si>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</si>
  <si>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</si>
  <si>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</si>
  <si>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</si>
  <si>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</si>
  <si>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</si>
  <si>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</si>
  <si>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</si>
  <si>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</si>
  <si>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</si>
  <si>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</si>
  <si>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</si>
  <si>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</si>
  <si>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</si>
  <si>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</si>
  <si>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</si>
  <si>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</si>
  <si>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</si>
  <si>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</si>
  <si>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</si>
  <si>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</si>
  <si>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</si>
  <si>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</si>
  <si>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</si>
  <si>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</si>
  <si>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</si>
  <si>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</si>
  <si>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</si>
  <si>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</si>
  <si>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</si>
  <si>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</si>
  <si>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</si>
  <si>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</si>
  <si>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</si>
  <si>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</si>
  <si>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</si>
  <si>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</si>
  <si>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</si>
  <si>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</si>
  <si>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</si>
  <si>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</si>
  <si>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</si>
  <si>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</si>
  <si>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</si>
  <si>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</si>
  <si>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</si>
  <si>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</si>
  <si>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</si>
  <si>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</si>
  <si>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</si>
  <si>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</si>
  <si>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</si>
  <si>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</si>
  <si>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</si>
  <si>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</si>
  <si>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</si>
  <si>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</si>
  <si>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</si>
  <si>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</si>
  <si>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</si>
  <si>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</si>
  <si>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</si>
  <si>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</si>
  <si>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</si>
  <si>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</si>
  <si>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</si>
  <si>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</si>
  <si>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</si>
  <si>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</si>
  <si>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</si>
  <si>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</si>
  <si>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</si>
  <si>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</si>
  <si>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</si>
  <si>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</si>
  <si>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</si>
  <si>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</si>
  <si>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</si>
  <si>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</si>
  <si>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</si>
  <si>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</si>
  <si>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</si>
  <si>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</si>
  <si>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</si>
  <si>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</si>
  <si>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</si>
  <si>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</si>
  <si>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</si>
  <si>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</si>
  <si>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</si>
  <si>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</si>
  <si>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</si>
  <si>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</si>
  <si>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</si>
  <si>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</si>
  <si>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</si>
  <si>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</si>
  <si>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</si>
  <si>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</si>
  <si>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</si>
  <si>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</si>
  <si>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</si>
  <si>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</si>
  <si>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</si>
  <si>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</si>
  <si>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</si>
  <si>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</si>
  <si>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</si>
  <si>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</si>
  <si>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</si>
  <si>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</si>
  <si>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</si>
  <si>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</si>
  <si>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</si>
  <si>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</si>
  <si>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</si>
  <si>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</si>
  <si>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</si>
  <si>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</si>
  <si>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</si>
  <si>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</si>
  <si>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</si>
  <si>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</si>
  <si>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</si>
  <si>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</si>
  <si>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</si>
  <si>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</si>
  <si>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</si>
  <si>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</si>
  <si>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</si>
  <si>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</si>
  <si>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</si>
  <si>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</si>
  <si>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</si>
  <si>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</si>
  <si>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</si>
  <si>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</si>
  <si>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</si>
  <si>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</si>
  <si>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</si>
  <si>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</si>
  <si>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</si>
  <si>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</si>
  <si>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</si>
  <si>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</si>
  <si>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</si>
  <si>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</si>
  <si>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</si>
  <si>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</si>
  <si>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</si>
  <si>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</si>
  <si>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</si>
  <si>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</si>
  <si>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</si>
  <si>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</si>
  <si>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</si>
  <si>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</si>
  <si>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</si>
  <si>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</si>
  <si>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</si>
  <si>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</si>
  <si>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</si>
  <si>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</si>
  <si>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</si>
  <si>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</si>
  <si>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</si>
  <si>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</si>
  <si>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</si>
  <si>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</si>
  <si>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</si>
  <si>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</si>
  <si>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</si>
  <si>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</si>
  <si>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</si>
  <si>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</si>
  <si>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</si>
  <si>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</si>
  <si>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</si>
  <si>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</si>
  <si>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</si>
  <si>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</si>
  <si>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</si>
  <si>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</si>
  <si>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</si>
  <si>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</si>
  <si>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</si>
  <si>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</si>
  <si>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</si>
  <si>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</si>
  <si>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</si>
  <si>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</si>
  <si>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</si>
  <si>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</si>
  <si>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</si>
  <si>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</si>
  <si>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</si>
  <si>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</si>
  <si>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</si>
  <si>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</si>
  <si>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</si>
  <si>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</si>
  <si>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</si>
  <si>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</si>
  <si>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</si>
  <si>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</si>
  <si>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</si>
  <si>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</si>
  <si>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</si>
  <si>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</si>
  <si>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</si>
  <si>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</si>
  <si>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</si>
  <si>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</si>
  <si>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</si>
  <si>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</si>
  <si>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</si>
  <si>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</si>
  <si>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</si>
  <si>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</si>
  <si>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</si>
  <si>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</si>
  <si>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</si>
  <si>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</si>
  <si>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</si>
  <si>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</si>
  <si>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</si>
  <si>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</si>
  <si>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</si>
  <si>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</si>
  <si>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</si>
  <si>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</si>
  <si>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</si>
  <si>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</si>
  <si>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</si>
  <si>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</si>
  <si>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</si>
  <si>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</si>
  <si>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</si>
  <si>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</si>
  <si>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</si>
  <si>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</si>
  <si>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</si>
  <si>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</si>
  <si>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</si>
  <si>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</si>
  <si>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</si>
  <si>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</si>
  <si>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</si>
  <si>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</si>
  <si>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</si>
  <si>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</si>
  <si>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</si>
  <si>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</si>
  <si>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</si>
  <si>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</si>
  <si>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</si>
  <si>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</si>
  <si>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</si>
  <si>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</si>
  <si>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</si>
  <si>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</si>
  <si>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</si>
  <si>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</si>
  <si>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</si>
  <si>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</si>
  <si>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</si>
  <si>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</si>
  <si>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</si>
  <si>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</si>
  <si>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</si>
  <si>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</si>
  <si>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</si>
  <si>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</si>
  <si>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</si>
  <si>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</si>
  <si>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</si>
  <si>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</si>
  <si>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</si>
  <si>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</si>
  <si>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</si>
  <si>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</si>
  <si>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</si>
  <si>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</si>
  <si>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</si>
  <si>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</si>
  <si>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</si>
  <si>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</si>
  <si>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</si>
  <si>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</si>
  <si>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</si>
  <si>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</si>
  <si>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</si>
  <si>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</si>
  <si>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</si>
  <si>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</si>
  <si>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</si>
  <si>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</si>
  <si>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</si>
  <si>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</si>
  <si>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</si>
  <si>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</si>
  <si>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</si>
  <si>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</si>
  <si>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</si>
  <si>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</si>
  <si>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</si>
  <si>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</si>
  <si>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</si>
  <si>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</si>
  <si>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</si>
  <si>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</si>
  <si>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</si>
  <si>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</si>
  <si>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</si>
  <si>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</si>
  <si>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</si>
  <si>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</si>
  <si>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</si>
  <si>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</si>
  <si>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</si>
  <si>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</si>
  <si>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</si>
  <si>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</si>
  <si>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</si>
  <si>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</si>
  <si>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</si>
  <si>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</si>
  <si>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</si>
  <si>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</si>
  <si>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</si>
  <si>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</si>
  <si>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</si>
  <si>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</si>
  <si>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</si>
  <si>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</si>
  <si>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</si>
  <si>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</si>
  <si>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</si>
  <si>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</si>
  <si>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</si>
  <si>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</si>
  <si>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</si>
  <si>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</si>
  <si>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</si>
  <si>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</si>
  <si>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</si>
  <si>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</si>
  <si>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</si>
  <si>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</si>
  <si>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</si>
  <si>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</si>
  <si>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</si>
  <si>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</si>
  <si>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</si>
  <si>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</si>
  <si>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</si>
  <si>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</si>
  <si>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</si>
  <si>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</si>
  <si>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</si>
  <si>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</si>
  <si>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</si>
  <si>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</si>
  <si>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</si>
  <si>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</si>
  <si>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</si>
  <si>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</si>
  <si>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</si>
  <si>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</si>
  <si>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</si>
  <si>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</si>
  <si>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</si>
  <si>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</si>
  <si>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</si>
  <si>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</si>
  <si>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</si>
  <si>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</si>
  <si>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</si>
  <si>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</si>
  <si>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</si>
  <si>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</si>
  <si>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</si>
  <si>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</si>
  <si>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</si>
  <si>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</si>
  <si>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</si>
  <si>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</si>
  <si>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</si>
  <si>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</si>
  <si>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</si>
  <si>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</si>
  <si>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</si>
  <si>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</si>
  <si>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</si>
  <si>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</si>
  <si>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</si>
  <si>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</si>
  <si>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</si>
  <si>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</si>
  <si>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</si>
  <si>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</si>
  <si>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</si>
  <si>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</si>
  <si>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</si>
  <si>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</si>
  <si>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</si>
  <si>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</si>
  <si>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</si>
  <si>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</si>
  <si>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</si>
  <si>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</si>
  <si>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</si>
  <si>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</si>
  <si>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</si>
  <si>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</si>
  <si>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</si>
  <si>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</si>
  <si>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</si>
  <si>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</si>
  <si>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</si>
  <si>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</si>
  <si>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</si>
  <si>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</si>
  <si>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</si>
  <si>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</si>
  <si>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</si>
  <si>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</si>
  <si>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</si>
  <si>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</si>
  <si>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</si>
  <si>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</si>
  <si>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</si>
  <si>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</si>
  <si>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</si>
  <si>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</si>
  <si>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</si>
  <si>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</si>
  <si>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</si>
  <si>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</si>
  <si>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</si>
  <si>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</si>
  <si>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</si>
  <si>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</si>
  <si>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</si>
  <si>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</si>
  <si>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</si>
  <si>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</si>
  <si>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</si>
  <si>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</si>
  <si>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</si>
  <si>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</si>
  <si>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</si>
  <si>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</si>
  <si>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</si>
  <si>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</si>
  <si>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</si>
  <si>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</si>
  <si>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</si>
  <si>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</si>
  <si>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</si>
  <si>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</si>
  <si>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</si>
  <si>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</si>
  <si>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</si>
  <si>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</si>
  <si>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</si>
  <si>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</si>
  <si>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</si>
  <si>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</si>
  <si>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</si>
  <si>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</si>
  <si>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</si>
  <si>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</si>
  <si>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</si>
  <si>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</si>
  <si>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</si>
  <si>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</si>
  <si>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</si>
  <si>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</si>
  <si>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</si>
  <si>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</si>
  <si>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</si>
  <si>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</si>
  <si>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</si>
  <si>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</si>
  <si>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</si>
  <si>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</si>
  <si>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</si>
  <si>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</si>
  <si>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</si>
  <si>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</si>
  <si>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</si>
  <si>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</si>
  <si>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</si>
  <si>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</si>
  <si>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</si>
  <si>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</si>
  <si>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</si>
  <si>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</si>
  <si>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</si>
  <si>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</si>
  <si>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</si>
  <si>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</si>
  <si>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</si>
  <si>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</si>
  <si>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</si>
  <si>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</si>
  <si>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</si>
  <si>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</si>
  <si>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</si>
  <si>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</si>
  <si>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</si>
  <si>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</si>
  <si>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</si>
  <si>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</si>
  <si>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</si>
  <si>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</si>
  <si>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</si>
  <si>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</si>
  <si>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</si>
  <si>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</si>
  <si>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</si>
  <si>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</si>
  <si>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</si>
  <si>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</si>
  <si>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</si>
  <si>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</si>
  <si>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</si>
  <si>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</si>
  <si>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</si>
  <si>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</si>
  <si>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</si>
  <si>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</si>
  <si>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</si>
  <si>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</si>
  <si>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</si>
  <si>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</si>
  <si>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</si>
  <si>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</si>
  <si>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</si>
  <si>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</si>
  <si>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</si>
  <si>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</si>
  <si>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</si>
  <si>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</si>
  <si>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</si>
  <si>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</si>
  <si>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</si>
  <si>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</si>
  <si>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</si>
  <si>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</si>
  <si>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</si>
  <si>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</si>
  <si>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</si>
  <si>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</si>
  <si>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</si>
  <si>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</si>
  <si>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</si>
  <si>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</si>
  <si>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</si>
  <si>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</si>
  <si>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</si>
  <si>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</si>
  <si>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</si>
  <si>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</si>
  <si>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</si>
  <si>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</si>
  <si>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</si>
  <si>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</si>
  <si>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</si>
  <si>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</si>
  <si>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</si>
  <si>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</si>
  <si>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</si>
  <si>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</si>
  <si>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</si>
  <si>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</si>
  <si>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</si>
  <si>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</si>
  <si>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</si>
  <si>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</si>
  <si>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</si>
  <si>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</si>
  <si>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</si>
  <si>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</si>
  <si>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</si>
  <si>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</si>
  <si>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</si>
  <si>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</si>
  <si>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</si>
  <si>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</si>
  <si>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</si>
  <si>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</si>
  <si>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</si>
  <si>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</si>
  <si>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</si>
  <si>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</si>
  <si>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</si>
  <si>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</si>
  <si>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</si>
  <si>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</si>
  <si>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</si>
  <si>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</si>
  <si>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</si>
  <si>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</si>
  <si>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</si>
  <si>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</si>
  <si>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</si>
  <si>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</si>
  <si>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</si>
  <si>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</si>
  <si>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</si>
  <si>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</si>
  <si>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</si>
  <si>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</si>
  <si>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</si>
  <si>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</si>
  <si>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</si>
  <si>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</si>
  <si>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</si>
  <si>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</si>
  <si>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</si>
  <si>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</si>
  <si>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</si>
  <si>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</si>
  <si>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</si>
  <si>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</si>
  <si>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</si>
  <si>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</si>
  <si>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</si>
  <si>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</si>
  <si>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</si>
  <si>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</si>
  <si>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</si>
  <si>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</si>
  <si>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</si>
  <si>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</si>
  <si>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</si>
  <si>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</si>
  <si>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</si>
  <si>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</si>
  <si>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</si>
  <si>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</si>
  <si>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</si>
  <si>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</si>
  <si>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</si>
  <si>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</si>
  <si>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</si>
  <si>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</si>
  <si>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</si>
  <si>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</si>
  <si>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</si>
  <si>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</si>
  <si>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</si>
  <si>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</si>
  <si>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</si>
  <si>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</si>
  <si>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</si>
  <si>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</si>
  <si>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</si>
  <si>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</si>
  <si>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</si>
  <si>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</si>
  <si>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</si>
  <si>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</si>
  <si>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</si>
  <si>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</si>
  <si>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</si>
  <si>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</si>
  <si>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</si>
  <si>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</si>
  <si>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</si>
  <si>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</si>
  <si>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</si>
  <si>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</si>
  <si>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</si>
  <si>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</si>
  <si>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</si>
  <si>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</si>
  <si>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</si>
  <si>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</si>
  <si>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</si>
  <si>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</si>
  <si>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</si>
  <si>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</si>
  <si>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</si>
  <si>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</si>
  <si>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</si>
  <si>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</si>
  <si>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</si>
  <si>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</si>
  <si>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</si>
  <si>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</si>
  <si>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</si>
  <si>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</si>
  <si>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</si>
  <si>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</si>
  <si>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</si>
  <si>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</si>
  <si>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</si>
  <si>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</si>
  <si>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</si>
  <si>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</si>
  <si>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</si>
  <si>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</si>
  <si>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</si>
  <si>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</si>
  <si>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</si>
  <si>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</si>
  <si>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</si>
  <si>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</si>
  <si>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</si>
  <si>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</si>
  <si>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</si>
  <si>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</si>
  <si>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</si>
  <si>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</si>
  <si>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</si>
  <si>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</si>
  <si>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</si>
  <si>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</si>
  <si>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</si>
  <si>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</si>
  <si>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</si>
  <si>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</si>
  <si>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</si>
  <si>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</si>
  <si>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</si>
  <si>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</si>
  <si>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</si>
  <si>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</si>
  <si>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</si>
  <si>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</si>
  <si>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</si>
  <si>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</si>
  <si>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</si>
  <si>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</si>
  <si>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</si>
  <si>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</si>
  <si>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</si>
  <si>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</si>
  <si>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</si>
  <si>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</si>
  <si>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</si>
  <si>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</si>
  <si>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</si>
  <si>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</si>
  <si>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</si>
  <si>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</si>
  <si>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</si>
  <si>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</si>
  <si>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</si>
  <si>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</si>
  <si>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</si>
  <si>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</si>
  <si>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</si>
  <si>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</si>
  <si>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</si>
  <si>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</si>
  <si>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</si>
  <si>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</si>
  <si>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</si>
  <si>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</si>
  <si>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</si>
  <si>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</si>
  <si>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</si>
  <si>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</si>
  <si>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</si>
  <si>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</si>
  <si>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</si>
  <si>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</si>
  <si>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</si>
  <si>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</si>
  <si>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</si>
  <si>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</si>
  <si>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</si>
  <si>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</si>
  <si>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</si>
  <si>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</si>
  <si>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</si>
  <si>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</si>
  <si>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</si>
  <si>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</si>
  <si>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</si>
  <si>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</si>
  <si>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</si>
  <si>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</si>
  <si>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</si>
  <si>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</si>
  <si>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</si>
  <si>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</si>
  <si>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</si>
  <si>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</si>
  <si>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</si>
  <si>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</si>
  <si>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</si>
  <si>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</si>
  <si>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</si>
  <si>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</si>
  <si>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</si>
  <si>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</si>
  <si>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</si>
  <si>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</si>
  <si>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</si>
  <si>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</si>
  <si>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</si>
  <si>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</si>
  <si>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</si>
  <si>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</si>
  <si>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</si>
  <si>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</si>
  <si>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</si>
  <si>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</si>
  <si>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</si>
  <si>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</si>
  <si>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</si>
  <si>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</si>
  <si>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</si>
  <si>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</si>
  <si>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</si>
  <si>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</si>
  <si>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</si>
  <si>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</si>
  <si>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</si>
  <si>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</si>
  <si>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</si>
  <si>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</si>
  <si>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</si>
  <si>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</si>
  <si>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</si>
  <si>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</si>
  <si>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</si>
  <si>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</si>
  <si>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</si>
  <si>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</si>
  <si>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</si>
  <si>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</si>
  <si>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</si>
  <si>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</si>
  <si>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</si>
  <si>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</si>
  <si>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</si>
  <si>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</si>
  <si>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</si>
  <si>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</si>
  <si>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</si>
  <si>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</si>
  <si>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</si>
  <si>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</si>
  <si>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</si>
  <si>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</si>
  <si>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</si>
  <si>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</si>
  <si>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</si>
  <si>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</si>
  <si>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</si>
  <si>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</si>
  <si>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</si>
  <si>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</si>
  <si>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</si>
  <si>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</si>
  <si>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</si>
  <si>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</si>
  <si>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</si>
  <si>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</si>
  <si>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</si>
  <si>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</si>
  <si>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</si>
  <si>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</si>
  <si>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</si>
  <si>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</si>
  <si>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</si>
  <si>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</si>
  <si>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</si>
  <si>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</si>
  <si>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</si>
  <si>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</si>
  <si>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</si>
  <si>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</si>
  <si>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</si>
  <si>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</si>
  <si>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</si>
  <si>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</si>
  <si>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</si>
  <si>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</si>
  <si>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</si>
  <si>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</si>
  <si>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</si>
  <si>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</si>
  <si>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</si>
  <si>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</si>
  <si>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</si>
  <si>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</si>
  <si>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</si>
  <si>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</si>
  <si>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</si>
  <si>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</si>
  <si>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</si>
  <si>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</si>
  <si>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</si>
  <si>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</si>
  <si>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</si>
  <si>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</si>
  <si>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</si>
  <si>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</si>
  <si>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</si>
  <si>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</si>
  <si>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</si>
  <si>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</si>
  <si>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</si>
  <si>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</si>
  <si>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</si>
  <si>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</si>
  <si>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</si>
  <si>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</si>
  <si>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</si>
  <si>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</si>
  <si>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</si>
  <si>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</si>
  <si>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</si>
  <si>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</si>
  <si>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</si>
  <si>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</si>
  <si>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</si>
  <si>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</si>
  <si>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</si>
  <si>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</si>
  <si>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</si>
  <si>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</si>
  <si>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</si>
  <si>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</si>
  <si>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</si>
  <si>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</si>
  <si>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</si>
  <si>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</si>
  <si>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</si>
  <si>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</si>
  <si>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</si>
  <si>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</si>
  <si>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</si>
  <si>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</si>
  <si>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</si>
  <si>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</si>
  <si>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</si>
  <si>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</si>
  <si>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</si>
  <si>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</si>
  <si>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</si>
  <si>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</si>
  <si>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</si>
  <si>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</si>
  <si>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</si>
  <si>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</si>
  <si>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</si>
  <si>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</si>
  <si>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</si>
  <si>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</si>
  <si>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</si>
  <si>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</si>
  <si>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</si>
  <si>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</si>
  <si>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</si>
  <si>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</si>
  <si>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</si>
  <si>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</si>
  <si>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</si>
  <si>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</si>
  <si>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</si>
  <si>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</si>
  <si>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</si>
  <si>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</si>
  <si>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</si>
  <si>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</si>
  <si>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</si>
  <si>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</si>
  <si>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</si>
  <si>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</si>
  <si>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</si>
  <si>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</si>
  <si>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</si>
  <si>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</si>
  <si>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</si>
  <si>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</si>
  <si>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</si>
  <si>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</si>
  <si>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</si>
  <si>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</si>
  <si>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</si>
  <si>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</si>
  <si>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</si>
  <si>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</si>
  <si>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</si>
  <si>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</si>
  <si>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</si>
  <si>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</si>
  <si>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</si>
  <si>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</si>
  <si>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</si>
  <si>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</si>
  <si>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</si>
  <si>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</si>
  <si>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</si>
  <si>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</si>
  <si>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</si>
  <si>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</si>
  <si>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</si>
  <si>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</si>
  <si>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</si>
  <si>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</si>
  <si>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</si>
  <si>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</si>
  <si>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</si>
  <si>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</si>
  <si>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</si>
  <si>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</si>
  <si>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</si>
  <si>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</si>
  <si>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</si>
  <si>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</si>
  <si>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</si>
  <si>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</si>
  <si>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</si>
  <si>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</si>
  <si>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</si>
  <si>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</si>
  <si>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</si>
  <si>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</si>
  <si>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</si>
  <si>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</si>
  <si>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</si>
  <si>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</si>
  <si>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</si>
  <si>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</si>
  <si>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</si>
  <si>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</si>
  <si>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</si>
  <si>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</si>
  <si>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</si>
  <si>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</si>
  <si>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</si>
  <si>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</si>
  <si>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</si>
  <si>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</si>
  <si>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</si>
  <si>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</si>
  <si>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</si>
  <si>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</si>
  <si>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</si>
  <si>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</si>
  <si>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</si>
  <si>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</si>
  <si>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</si>
  <si>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</si>
  <si>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</si>
  <si>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</si>
  <si>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</si>
  <si>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</si>
  <si>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</si>
  <si>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</si>
  <si>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</si>
  <si>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</si>
  <si>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</si>
  <si>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</si>
  <si>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</si>
  <si>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</si>
  <si>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</si>
  <si>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</si>
  <si>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</si>
  <si>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</si>
  <si>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</si>
  <si>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</si>
  <si>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</si>
  <si>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</si>
  <si>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</si>
  <si>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</si>
  <si>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</si>
  <si>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</si>
  <si>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</si>
  <si>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</si>
  <si>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</si>
  <si>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</si>
  <si>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</si>
  <si>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</si>
  <si>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</si>
  <si>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</si>
  <si>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</si>
  <si>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</si>
  <si>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</si>
  <si>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</si>
  <si>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</si>
  <si>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</si>
  <si>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</si>
  <si>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</si>
  <si>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</si>
  <si>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</si>
  <si>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</si>
  <si>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</si>
  <si>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</si>
  <si>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</si>
  <si>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</si>
  <si>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</si>
  <si>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</si>
  <si>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</si>
  <si>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</si>
  <si>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</si>
  <si>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</si>
  <si>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</si>
  <si>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</si>
  <si>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</si>
  <si>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</si>
  <si>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</si>
  <si>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</si>
  <si>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</si>
  <si>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</si>
  <si>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</si>
  <si>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</si>
  <si>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</si>
  <si>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</si>
  <si>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</si>
  <si>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</si>
  <si>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</si>
  <si>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</si>
  <si>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</si>
  <si>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</si>
  <si>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</si>
  <si>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</si>
  <si>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</si>
  <si>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</si>
  <si>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</si>
  <si>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</si>
  <si>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</si>
  <si>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</si>
  <si>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</si>
  <si>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</si>
  <si>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</si>
  <si>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</si>
  <si>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</si>
  <si>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</si>
  <si>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</si>
  <si>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</si>
  <si>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</si>
  <si>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</si>
  <si>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</si>
  <si>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</si>
  <si>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</si>
  <si>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</si>
  <si>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</si>
  <si>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</si>
  <si>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</si>
  <si>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</si>
  <si>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</si>
  <si>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</si>
  <si>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</si>
  <si>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</si>
  <si>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</si>
  <si>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</si>
  <si>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</si>
  <si>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</si>
  <si>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</si>
  <si>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</si>
  <si>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</si>
  <si>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</si>
  <si>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</si>
  <si>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</si>
  <si>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</si>
  <si>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</si>
  <si>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</si>
  <si>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</si>
  <si>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</si>
  <si>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</si>
  <si>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</si>
  <si>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</si>
  <si>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</si>
  <si>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</si>
  <si>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</si>
  <si>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</si>
  <si>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</si>
  <si>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</si>
  <si>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</si>
  <si>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</si>
  <si>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</si>
  <si>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</si>
  <si>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</si>
  <si>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</si>
  <si>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</si>
  <si>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</si>
  <si>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</si>
  <si>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</si>
  <si>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</si>
  <si>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</si>
  <si>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</si>
  <si>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</si>
  <si>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</si>
  <si>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</si>
  <si>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</si>
  <si>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</si>
  <si>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</si>
  <si>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</si>
  <si>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</si>
  <si>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</si>
  <si>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</si>
  <si>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</si>
  <si>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</si>
  <si>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</si>
  <si>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</si>
  <si>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</si>
  <si>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</si>
  <si>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</si>
  <si>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</si>
  <si>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</si>
  <si>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</si>
  <si>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</si>
  <si>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</si>
  <si>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</si>
  <si>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</si>
  <si>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</si>
  <si>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</si>
  <si>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</si>
  <si>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</si>
  <si>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</si>
  <si>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</si>
  <si>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</si>
  <si>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</si>
  <si>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</si>
  <si>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</si>
  <si>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</si>
  <si>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</si>
  <si>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</si>
  <si>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</si>
  <si>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</si>
  <si>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</si>
  <si>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</si>
  <si>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</si>
  <si>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</si>
  <si>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</si>
  <si>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</si>
  <si>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</si>
  <si>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</si>
  <si>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</si>
  <si>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</si>
  <si>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</si>
  <si>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</si>
  <si>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</si>
  <si>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</si>
  <si>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</si>
  <si>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</si>
  <si>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</si>
  <si>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</si>
  <si>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</si>
  <si>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</si>
  <si>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</si>
  <si>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</si>
  <si>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</si>
  <si>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</si>
  <si>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</si>
  <si>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</si>
  <si>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</si>
  <si>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</si>
  <si>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</si>
  <si>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</si>
  <si>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</si>
  <si>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</si>
  <si>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</si>
  <si>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</si>
  <si>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</si>
  <si>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</si>
  <si>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</si>
  <si>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</si>
  <si>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</si>
  <si>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</si>
  <si>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</si>
  <si>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</si>
  <si>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</si>
  <si>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</si>
  <si>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</si>
  <si>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</si>
  <si>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</si>
  <si>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</si>
  <si>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</si>
  <si>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</si>
  <si>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</si>
  <si>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</si>
  <si>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</si>
  <si>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</si>
  <si>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</si>
  <si>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</si>
  <si>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</si>
  <si>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</si>
  <si>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</si>
  <si>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</si>
  <si>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</si>
  <si>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</si>
  <si>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</si>
  <si>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</si>
  <si>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</si>
  <si>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</si>
  <si>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</si>
  <si>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</si>
  <si>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</si>
  <si>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</si>
  <si>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</si>
  <si>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</si>
  <si>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</si>
  <si>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</si>
  <si>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</si>
  <si>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</si>
  <si>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</si>
  <si>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</si>
  <si>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</si>
  <si>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</si>
  <si>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</si>
  <si>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</si>
  <si>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</si>
  <si>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</si>
  <si>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</si>
  <si>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</si>
  <si>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</si>
  <si>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</si>
  <si>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</si>
  <si>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</si>
  <si>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</si>
  <si>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</si>
  <si>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</si>
  <si>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</si>
  <si>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</si>
  <si>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</si>
  <si>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</si>
  <si>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</si>
  <si>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</si>
  <si>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</si>
  <si>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</si>
  <si>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</si>
  <si>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</si>
  <si>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</si>
  <si>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</si>
  <si>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</si>
  <si>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</si>
  <si>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</si>
  <si>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</si>
  <si>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</si>
  <si>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</si>
  <si>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</si>
  <si>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</si>
  <si>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</si>
  <si>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</si>
  <si>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</si>
  <si>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</si>
  <si>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</si>
  <si>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</si>
  <si>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</si>
  <si>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</si>
  <si>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</si>
  <si>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</si>
  <si>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</si>
  <si>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</si>
  <si>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</si>
  <si>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</si>
  <si>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</si>
  <si>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</si>
  <si>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</si>
  <si>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</si>
  <si>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</si>
  <si>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</si>
  <si>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</si>
  <si>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</si>
  <si>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</si>
  <si>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</si>
  <si>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</si>
  <si>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</si>
  <si>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</si>
  <si>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</si>
  <si>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</si>
  <si>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</si>
  <si>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</si>
  <si>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</si>
  <si>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</si>
  <si>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</si>
  <si>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</si>
  <si>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</si>
  <si>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</si>
  <si>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</si>
  <si>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</si>
  <si>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</si>
  <si>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</si>
  <si>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</si>
  <si>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</si>
  <si>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</si>
  <si>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</si>
  <si>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</si>
  <si>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</si>
  <si>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</si>
  <si>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</si>
  <si>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</si>
  <si>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</si>
  <si>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</si>
  <si>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</si>
  <si>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</si>
  <si>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</si>
  <si>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</si>
  <si>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</si>
  <si>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</si>
  <si>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</si>
  <si>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</si>
  <si>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</si>
  <si>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</si>
  <si>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</si>
  <si>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</si>
  <si>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</si>
  <si>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</si>
  <si>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</si>
  <si>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</si>
  <si>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</si>
  <si>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</si>
  <si>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</si>
  <si>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</si>
  <si>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</si>
  <si>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</si>
  <si>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</si>
  <si>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</si>
  <si>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</si>
  <si>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</si>
  <si>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</si>
  <si>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</si>
  <si>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</si>
  <si>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</si>
  <si>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</si>
  <si>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</si>
  <si>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</si>
  <si>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</si>
  <si>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</si>
  <si>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</si>
  <si>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</si>
  <si>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</si>
  <si>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</si>
  <si>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</si>
  <si>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</si>
  <si>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</si>
  <si>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</si>
  <si>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</si>
  <si>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</si>
  <si>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</si>
  <si>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</si>
  <si>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</si>
  <si>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</si>
  <si>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</si>
  <si>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</si>
  <si>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</si>
  <si>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</si>
  <si>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</si>
  <si>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</si>
  <si>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</si>
  <si>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</si>
  <si>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</si>
  <si>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</si>
  <si>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</si>
  <si>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</si>
  <si>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</si>
  <si>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</si>
  <si>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</si>
  <si>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</si>
  <si>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</si>
  <si>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</si>
  <si>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</si>
  <si>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</si>
  <si>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</si>
  <si>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</si>
  <si>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</si>
  <si>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</si>
  <si>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</si>
  <si>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</si>
  <si>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</si>
  <si>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</si>
  <si>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</si>
  <si>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</si>
  <si>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</si>
  <si>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</si>
  <si>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</si>
  <si>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</si>
  <si>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</si>
  <si>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</si>
  <si>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</si>
  <si>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</si>
  <si>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</si>
  <si>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</si>
  <si>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</si>
  <si>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</si>
  <si>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</si>
  <si>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</si>
  <si>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</si>
  <si>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</si>
  <si>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</si>
  <si>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</si>
  <si>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</si>
  <si>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</si>
  <si>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</si>
  <si>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</si>
  <si>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</si>
  <si>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</si>
  <si>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</si>
  <si>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</si>
  <si>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</si>
  <si>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</si>
  <si>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</si>
  <si>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</si>
  <si>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</si>
  <si>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</si>
  <si>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</si>
  <si>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</si>
  <si>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</si>
  <si>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</si>
  <si>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</si>
  <si>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</si>
  <si>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</si>
  <si>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</si>
  <si>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</si>
  <si>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</si>
  <si>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</si>
  <si>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</si>
  <si>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</si>
  <si>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</si>
  <si>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</si>
  <si>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</si>
  <si>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</si>
  <si>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</si>
  <si>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</si>
  <si>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</si>
  <si>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</si>
  <si>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</si>
  <si>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</si>
  <si>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</si>
  <si>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</si>
  <si>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</si>
  <si>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</si>
  <si>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</si>
  <si>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</si>
  <si>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</si>
  <si>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</si>
  <si>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</si>
  <si>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</si>
  <si>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</si>
  <si>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</si>
  <si>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</si>
  <si>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</si>
  <si>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</si>
  <si>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</si>
  <si>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</si>
  <si>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</si>
  <si>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</si>
  <si>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</si>
  <si>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</si>
  <si>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</si>
  <si>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</si>
  <si>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</si>
  <si>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</si>
  <si>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</si>
  <si>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</si>
  <si>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</si>
  <si>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</si>
  <si>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</si>
  <si>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</si>
  <si>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</si>
  <si>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</si>
  <si>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</si>
  <si>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</si>
  <si>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</si>
  <si>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</si>
  <si>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</si>
  <si>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</si>
  <si>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</si>
  <si>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</si>
  <si>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</si>
  <si>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</si>
  <si>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</si>
  <si>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</si>
  <si>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</si>
  <si>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</si>
  <si>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</si>
  <si>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</si>
  <si>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</si>
  <si>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</si>
  <si>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</si>
  <si>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</si>
  <si>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</si>
  <si>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</si>
  <si>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</si>
  <si>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</si>
  <si>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</si>
  <si>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</si>
  <si>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</si>
  <si>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</si>
  <si>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</si>
  <si>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</si>
  <si>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</si>
  <si>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</si>
  <si>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</si>
  <si>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</si>
  <si>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</si>
  <si>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</si>
  <si>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</si>
  <si>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</si>
  <si>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</si>
  <si>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</si>
  <si>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</si>
  <si>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</si>
  <si>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</si>
  <si>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</si>
  <si>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</si>
  <si>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</si>
  <si>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</si>
  <si>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</si>
  <si>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</si>
  <si>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</si>
  <si>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</si>
  <si>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</si>
  <si>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</si>
  <si>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</si>
  <si>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</si>
  <si>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</si>
  <si>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</si>
  <si>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</si>
  <si>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</si>
  <si>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</si>
  <si>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</si>
  <si>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</si>
  <si>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</si>
  <si>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</si>
  <si>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</si>
  <si>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</si>
  <si>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</si>
  <si>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</si>
  <si>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</si>
  <si>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</si>
  <si>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</si>
  <si>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</si>
  <si>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</si>
  <si>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</si>
  <si>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</si>
  <si>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</si>
  <si>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</si>
  <si>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</si>
  <si>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</si>
  <si>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</si>
  <si>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</si>
  <si>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</si>
  <si>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</si>
  <si>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</si>
  <si>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</si>
  <si>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</si>
  <si>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</si>
  <si>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</si>
  <si>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</si>
  <si>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</si>
  <si>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</si>
  <si>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</si>
  <si>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</si>
  <si>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</si>
  <si>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</si>
  <si>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</si>
  <si>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</si>
  <si>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</si>
  <si>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</si>
  <si>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</si>
  <si>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</si>
  <si>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</si>
  <si>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</si>
  <si>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</si>
  <si>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</si>
  <si>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</si>
  <si>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</si>
  <si>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</si>
  <si>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</si>
  <si>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</si>
  <si>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</si>
  <si>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</si>
  <si>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</si>
  <si>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</si>
  <si>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</si>
  <si>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</si>
  <si>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</si>
  <si>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</si>
  <si>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</si>
  <si>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</si>
  <si>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</si>
  <si>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</si>
  <si>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</si>
  <si>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</si>
  <si>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</si>
  <si>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</si>
  <si>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</si>
  <si>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</si>
  <si>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</si>
  <si>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</si>
  <si>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</si>
  <si>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</si>
  <si>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</si>
  <si>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</si>
  <si>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</si>
  <si>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</si>
  <si>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</si>
  <si>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</si>
  <si>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</si>
  <si>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</si>
  <si>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</si>
  <si>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</si>
  <si>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</si>
  <si>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</si>
  <si>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</si>
  <si>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</si>
  <si>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</si>
  <si>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</si>
  <si>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</si>
  <si>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</si>
  <si>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</si>
  <si>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</si>
  <si>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</si>
  <si>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</si>
  <si>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</si>
  <si>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</si>
  <si>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</si>
  <si>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</si>
  <si>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</si>
  <si>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</si>
  <si>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</si>
  <si>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</si>
  <si>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</si>
  <si>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</si>
  <si>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</si>
  <si>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</si>
  <si>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</si>
  <si>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</si>
  <si>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</si>
  <si>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</si>
  <si>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</si>
  <si>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</si>
  <si>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</si>
  <si>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</si>
  <si>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</si>
  <si>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</si>
  <si>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</si>
  <si>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</si>
  <si>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</si>
  <si>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</si>
  <si>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</si>
  <si>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</si>
  <si>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</si>
  <si>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</si>
  <si>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</si>
  <si>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</si>
  <si>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</si>
  <si>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</si>
  <si>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</si>
  <si>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</si>
  <si>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</si>
  <si>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</si>
  <si>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</si>
  <si>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</si>
  <si>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</si>
  <si>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</si>
  <si>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</si>
  <si>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</si>
  <si>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</si>
  <si>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</si>
  <si>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</si>
  <si>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</si>
  <si>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</si>
  <si>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</si>
  <si>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</si>
  <si>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</si>
  <si>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</si>
  <si>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</si>
  <si>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</si>
  <si>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</si>
  <si>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</si>
  <si>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</si>
  <si>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</si>
  <si>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</si>
  <si>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</si>
  <si>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</si>
  <si>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</si>
  <si>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</si>
  <si>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</si>
  <si>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</si>
  <si>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</si>
  <si>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</si>
  <si>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</si>
  <si>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</si>
  <si>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</si>
  <si>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</si>
  <si>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</si>
  <si>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</si>
  <si>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</si>
  <si>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</si>
  <si>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</si>
  <si>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</si>
  <si>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</si>
  <si>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</si>
  <si>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</si>
  <si>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</si>
  <si>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</si>
  <si>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</si>
  <si>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</si>
  <si>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</si>
  <si>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</si>
  <si>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</si>
  <si>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</si>
  <si>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</si>
  <si>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</si>
  <si>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</si>
  <si>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</si>
  <si>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</si>
  <si>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</si>
  <si>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</si>
  <si>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</si>
  <si>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</si>
  <si>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</si>
  <si>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</si>
  <si>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</si>
  <si>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</si>
  <si>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</si>
  <si>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</si>
  <si>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</si>
  <si>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</si>
  <si>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</si>
  <si>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</si>
  <si>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</si>
  <si>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</si>
  <si>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</si>
  <si>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</si>
  <si>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</si>
  <si>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</si>
  <si>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</si>
  <si>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</si>
  <si>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</si>
  <si>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</si>
  <si>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</si>
  <si>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</si>
  <si>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</si>
  <si>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</si>
  <si>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</si>
  <si>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</si>
  <si>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</si>
  <si>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</si>
  <si>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</si>
  <si>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</si>
  <si>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</si>
  <si>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</si>
  <si>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</si>
  <si>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</si>
  <si>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</si>
  <si>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</si>
  <si>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</si>
  <si>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</si>
  <si>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</si>
  <si>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</si>
  <si>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</si>
  <si>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</si>
  <si>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</si>
  <si>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</si>
  <si>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</si>
  <si>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</si>
  <si>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</si>
  <si>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</si>
  <si>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</si>
  <si>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</si>
  <si>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</si>
  <si>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</si>
  <si>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</si>
  <si>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</si>
  <si>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</si>
  <si>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</si>
  <si>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</si>
  <si>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</si>
  <si>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</si>
  <si>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</si>
  <si>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</si>
  <si>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</si>
  <si>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</si>
  <si>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</si>
  <si>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</si>
  <si>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</si>
  <si>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</si>
  <si>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</si>
  <si>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</si>
  <si>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</si>
  <si>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</si>
  <si>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</si>
  <si>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</si>
  <si>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</si>
  <si>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</si>
  <si>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</si>
  <si>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</si>
  <si>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</si>
  <si>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</si>
  <si>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</si>
  <si>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</si>
  <si>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</si>
  <si>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</si>
  <si>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</si>
  <si>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</si>
  <si>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</si>
  <si>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</si>
  <si>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</si>
  <si>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</si>
  <si>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</si>
  <si>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</si>
  <si>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</si>
  <si>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</si>
  <si>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</si>
  <si>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</si>
  <si>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</si>
  <si>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</si>
  <si>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</si>
  <si>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</si>
  <si>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</si>
  <si>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</si>
  <si>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</si>
  <si>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</si>
  <si>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</si>
  <si>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</si>
  <si>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</si>
  <si>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</si>
  <si>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</si>
  <si>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</si>
  <si>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</si>
  <si>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</si>
  <si>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</si>
  <si>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</si>
  <si>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</si>
  <si>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</si>
  <si>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</si>
  <si>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</si>
  <si>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</si>
  <si>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</si>
  <si>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</si>
  <si>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</si>
  <si>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</si>
  <si>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</si>
  <si>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</si>
  <si>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</si>
  <si>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</si>
  <si>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</si>
  <si>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</si>
  <si>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</si>
  <si>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</si>
  <si>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</si>
  <si>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</si>
  <si>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</si>
  <si>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</si>
  <si>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</si>
  <si>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</si>
  <si>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</si>
  <si>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</si>
  <si>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</si>
  <si>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</si>
  <si>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</si>
  <si>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</si>
  <si>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</si>
  <si>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</si>
  <si>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</si>
  <si>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</si>
  <si>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</si>
  <si>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</si>
  <si>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</si>
  <si>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</si>
  <si>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</si>
  <si>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</si>
  <si>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</si>
  <si>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</si>
  <si>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</si>
  <si>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</si>
  <si>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</si>
  <si>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</si>
  <si>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</si>
  <si>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</si>
  <si>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</si>
  <si>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</si>
  <si>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</si>
  <si>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</si>
  <si>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</si>
  <si>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</si>
  <si>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</si>
  <si>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</si>
  <si>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</si>
  <si>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</si>
  <si>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</si>
  <si>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</si>
  <si>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</si>
  <si>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</si>
  <si>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</si>
  <si>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</si>
  <si>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</si>
  <si>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</si>
  <si>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</si>
  <si>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</si>
  <si>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</si>
  <si>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</si>
  <si>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</si>
  <si>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</si>
  <si>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</si>
  <si>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</si>
  <si>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</si>
  <si>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</si>
  <si>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</si>
  <si>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</si>
  <si>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</si>
  <si>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</si>
  <si>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</si>
  <si>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</si>
  <si>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</si>
  <si>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</si>
  <si>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</si>
  <si>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</si>
  <si>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</si>
  <si>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</si>
  <si>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</si>
  <si>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</si>
  <si>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</si>
  <si>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</si>
  <si>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</si>
  <si>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</si>
  <si>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</si>
  <si>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</si>
  <si>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</si>
  <si>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</si>
  <si>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</si>
  <si>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</si>
  <si>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</si>
  <si>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</si>
  <si>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</si>
  <si>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</si>
  <si>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</si>
  <si>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</si>
  <si>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</si>
  <si>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</si>
  <si>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</si>
  <si>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</si>
  <si>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</si>
  <si>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</si>
  <si>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</si>
  <si>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</si>
  <si>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</si>
  <si>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</si>
  <si>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</si>
  <si>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</si>
  <si>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</si>
  <si>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</si>
  <si>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</si>
  <si>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</si>
  <si>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</si>
  <si>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</si>
  <si>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</si>
  <si>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</si>
  <si>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</si>
  <si>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</si>
  <si>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</si>
  <si>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</si>
  <si>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</si>
  <si>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</si>
  <si>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</si>
  <si>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</si>
  <si>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</si>
  <si>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</si>
  <si>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</si>
  <si>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</si>
  <si>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</si>
  <si>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</si>
  <si>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</si>
  <si>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</si>
  <si>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</si>
  <si>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</si>
  <si>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</si>
  <si>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</si>
  <si>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</si>
  <si>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</si>
  <si>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</si>
  <si>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</si>
  <si>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</si>
  <si>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</si>
  <si>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</si>
  <si>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</si>
  <si>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</si>
  <si>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</si>
  <si>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</si>
  <si>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</si>
  <si>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</si>
  <si>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</si>
  <si>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</si>
  <si>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</si>
  <si>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</si>
  <si>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</si>
  <si>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</si>
  <si>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</si>
  <si>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</si>
  <si>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</si>
  <si>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</si>
  <si>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</si>
  <si>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</si>
  <si>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</si>
  <si>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</si>
  <si>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</si>
  <si>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</si>
  <si>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</si>
  <si>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</si>
  <si>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</si>
  <si>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</si>
  <si>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</si>
  <si>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</si>
  <si>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</si>
  <si>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</si>
  <si>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</si>
  <si>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</si>
  <si>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</si>
  <si>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</si>
  <si>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</si>
  <si>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</si>
  <si>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</si>
  <si>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</si>
  <si>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</si>
  <si>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</si>
  <si>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</si>
  <si>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</si>
  <si>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</si>
  <si>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</si>
  <si>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</si>
  <si>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</si>
  <si>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</si>
  <si>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</si>
  <si>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</si>
  <si>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</si>
  <si>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</si>
  <si>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</si>
  <si>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</si>
  <si>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</si>
  <si>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</si>
  <si>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</si>
  <si>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</si>
  <si>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</si>
  <si>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</si>
  <si>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</si>
  <si>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</si>
  <si>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</si>
  <si>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</si>
  <si>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</si>
  <si>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</si>
  <si>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</si>
  <si>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</si>
  <si>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</si>
  <si>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</si>
  <si>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</si>
  <si>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</si>
  <si>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</si>
  <si>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</si>
  <si>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</si>
  <si>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</si>
  <si>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</si>
  <si>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</si>
  <si>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</si>
  <si>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</si>
  <si>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</si>
  <si>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</si>
  <si>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</si>
  <si>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</si>
  <si>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</si>
  <si>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</si>
  <si>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</si>
  <si>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</si>
  <si>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</si>
  <si>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</si>
  <si>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</si>
  <si>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</si>
  <si>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</si>
  <si>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</si>
  <si>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</si>
  <si>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</si>
  <si>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</si>
  <si>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</si>
  <si>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</si>
  <si>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</si>
  <si>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</si>
  <si>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</si>
  <si>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</si>
  <si>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</si>
  <si>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</si>
  <si>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</si>
  <si>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</si>
  <si>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</si>
  <si>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</si>
  <si>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</si>
  <si>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</si>
  <si>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</si>
  <si>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</si>
  <si>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</si>
  <si>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</si>
  <si>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</si>
  <si>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</si>
  <si>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</si>
  <si>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</si>
  <si>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</si>
  <si>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</si>
  <si>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</si>
  <si>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</si>
  <si>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</si>
  <si>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</si>
  <si>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</si>
  <si>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</si>
  <si>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</si>
  <si>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</si>
  <si>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</si>
  <si>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</si>
  <si>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</si>
  <si>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</si>
  <si>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</si>
  <si>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</si>
  <si>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</si>
  <si>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</si>
  <si>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</si>
  <si>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</si>
  <si>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</si>
  <si>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</si>
  <si>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</si>
  <si>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</si>
  <si>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</si>
  <si>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</si>
  <si>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</si>
  <si>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</si>
  <si>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</si>
  <si>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</si>
  <si>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</si>
  <si>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</si>
  <si>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</si>
  <si>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</si>
  <si>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</si>
  <si>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</si>
  <si>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</si>
  <si>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</si>
  <si>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</si>
  <si>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</si>
  <si>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</si>
  <si>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</si>
  <si>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</si>
  <si>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</si>
  <si>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</si>
  <si>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</si>
  <si>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</si>
  <si>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</si>
  <si>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</si>
  <si>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</si>
  <si>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</si>
  <si>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</si>
  <si>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</si>
  <si>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</si>
  <si>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</si>
  <si>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</si>
  <si>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</si>
  <si>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</si>
  <si>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</si>
  <si>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</si>
  <si>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</si>
  <si>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</si>
  <si>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</si>
  <si>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</si>
  <si>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</si>
  <si>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</si>
  <si>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</si>
  <si>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</si>
  <si>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</si>
  <si>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</si>
  <si>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</si>
  <si>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</si>
  <si>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</si>
  <si>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</si>
  <si>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</si>
  <si>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</si>
  <si>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</si>
  <si>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</si>
  <si>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</si>
  <si>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</si>
  <si>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</si>
  <si>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</si>
  <si>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</si>
  <si>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</si>
  <si>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</si>
  <si>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</si>
  <si>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</si>
  <si>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</si>
  <si>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</si>
  <si>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</si>
  <si>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</si>
  <si>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</si>
  <si>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</si>
  <si>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</si>
  <si>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</si>
  <si>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</si>
  <si>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</si>
  <si>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</si>
  <si>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</si>
  <si>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</si>
  <si>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</si>
  <si>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</si>
  <si>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</si>
  <si>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</si>
  <si>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</si>
  <si>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</si>
  <si>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</si>
  <si>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</si>
  <si>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</si>
  <si>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</si>
  <si>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</si>
  <si>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</si>
  <si>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</si>
  <si>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</si>
  <si>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</si>
  <si>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</si>
  <si>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</si>
  <si>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</si>
  <si>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</si>
  <si>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</si>
  <si>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</si>
  <si>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</si>
  <si>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</si>
  <si>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</si>
  <si>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</si>
  <si>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</si>
  <si>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</si>
  <si>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</si>
  <si>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</si>
  <si>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</si>
  <si>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</si>
  <si>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</si>
  <si>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</si>
  <si>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</si>
  <si>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</si>
  <si>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</si>
  <si>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</si>
  <si>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</si>
  <si>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</si>
  <si>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</si>
  <si>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</si>
  <si>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</si>
  <si>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</si>
  <si>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</si>
  <si>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</si>
  <si>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</si>
  <si>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</si>
  <si>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</si>
  <si>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</si>
  <si>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</si>
  <si>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</si>
  <si>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</si>
  <si>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</si>
  <si>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</si>
  <si>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</si>
  <si>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</si>
  <si>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</si>
  <si>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</si>
  <si>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</si>
  <si>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</si>
  <si>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</si>
  <si>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</si>
  <si>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</si>
  <si>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</si>
  <si>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</si>
  <si>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</si>
  <si>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</si>
  <si>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</si>
  <si>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</si>
  <si>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</si>
  <si>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</si>
  <si>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</si>
  <si>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</si>
  <si>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</si>
  <si>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</si>
  <si>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</si>
  <si>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</si>
  <si>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</si>
  <si>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</si>
  <si>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</si>
  <si>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</si>
  <si>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</si>
  <si>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</si>
  <si>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</si>
  <si>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</si>
  <si>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</si>
  <si>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</si>
  <si>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</si>
  <si>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</si>
  <si>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</si>
  <si>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</si>
  <si>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</si>
  <si>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</si>
  <si>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</si>
  <si>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</si>
  <si>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</si>
  <si>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</si>
  <si>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</si>
  <si>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</si>
  <si>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</si>
  <si>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</si>
  <si>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</si>
  <si>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</si>
  <si>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</si>
  <si>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</si>
  <si>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</si>
  <si>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</si>
  <si>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</si>
  <si>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</si>
  <si>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</si>
  <si>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</si>
  <si>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</si>
  <si>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</si>
  <si>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</si>
  <si>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</si>
  <si>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</si>
  <si>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</si>
  <si>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</si>
  <si>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</si>
  <si>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</si>
  <si>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</si>
  <si>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</si>
  <si>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</si>
  <si>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</si>
  <si>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</si>
  <si>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</si>
  <si>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</si>
  <si>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</si>
  <si>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</si>
  <si>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</si>
  <si>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</si>
  <si>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</si>
  <si>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</si>
  <si>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</si>
  <si>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</si>
  <si>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</si>
  <si>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</si>
  <si>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</si>
  <si>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</si>
  <si>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</si>
  <si>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</si>
  <si>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</si>
  <si>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</si>
  <si>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</si>
  <si>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</si>
  <si>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</si>
  <si>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</si>
  <si>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</si>
  <si>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</si>
  <si>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</si>
  <si>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</si>
  <si>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</si>
  <si>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</si>
  <si>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</si>
  <si>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</si>
  <si>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</si>
  <si>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</si>
  <si>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</si>
  <si>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</si>
  <si>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</si>
  <si>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</si>
  <si>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</si>
  <si>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</si>
  <si>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</si>
  <si>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</si>
  <si>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</si>
  <si>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</si>
  <si>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</si>
  <si>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</si>
  <si>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</si>
  <si>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</si>
  <si>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</si>
  <si>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</si>
  <si>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</si>
  <si>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</si>
  <si>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</si>
  <si>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</si>
  <si>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</si>
  <si>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</si>
  <si>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</si>
  <si>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</si>
  <si>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</si>
  <si>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</si>
  <si>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</si>
  <si>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</si>
  <si>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</si>
  <si>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</si>
  <si>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</si>
  <si>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</si>
  <si>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</si>
  <si>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</si>
  <si>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</si>
  <si>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</si>
  <si>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</si>
  <si>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</si>
  <si>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</si>
  <si>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</si>
  <si>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</si>
  <si>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</si>
  <si>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</si>
  <si>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</si>
  <si>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</si>
  <si>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</si>
  <si>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</si>
  <si>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</si>
  <si>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</si>
  <si>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</si>
  <si>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</si>
  <si>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</si>
  <si>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</si>
  <si>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</si>
  <si>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</si>
  <si>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</si>
  <si>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</si>
  <si>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</si>
  <si>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</si>
  <si>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</si>
  <si>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</si>
  <si>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</si>
  <si>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</si>
  <si>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</si>
  <si>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</si>
  <si>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</si>
  <si>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</si>
  <si>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</si>
  <si>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</si>
  <si>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</si>
  <si>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</si>
  <si>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</si>
  <si>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</si>
  <si>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</si>
  <si>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</si>
  <si>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</si>
  <si>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</si>
  <si>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</si>
  <si>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</si>
  <si>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</si>
  <si>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</si>
  <si>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</si>
  <si>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</si>
  <si>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</si>
  <si>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</si>
  <si>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</si>
  <si>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</si>
  <si>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</si>
  <si>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</si>
  <si>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</si>
  <si>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</si>
  <si>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</si>
  <si>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</si>
  <si>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</si>
  <si>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</si>
  <si>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</si>
  <si>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</si>
  <si>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</si>
  <si>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</si>
  <si>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</si>
  <si>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</si>
  <si>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</si>
  <si>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</si>
  <si>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</si>
  <si>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</si>
  <si>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</si>
  <si>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</si>
  <si>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</si>
  <si>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</si>
  <si>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</si>
  <si>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</si>
  <si>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</si>
  <si>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</si>
  <si>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</si>
  <si>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</si>
  <si>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</si>
  <si>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</si>
  <si>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</si>
  <si>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</si>
  <si>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</si>
  <si>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</si>
  <si>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</si>
  <si>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</si>
  <si>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</si>
  <si>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</si>
  <si>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</si>
  <si>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</si>
  <si>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</si>
  <si>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</si>
  <si>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</si>
  <si>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</si>
  <si>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</si>
  <si>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</si>
  <si>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</si>
  <si>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</si>
  <si>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</si>
  <si>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</si>
  <si>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</si>
  <si>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</si>
  <si>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</si>
  <si>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</si>
  <si>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</si>
  <si>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</si>
  <si>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</si>
  <si>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</si>
  <si>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</si>
  <si>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</si>
  <si>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</si>
  <si>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</si>
  <si>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</si>
  <si>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</si>
  <si>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</si>
  <si>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</si>
  <si>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</si>
  <si>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</si>
  <si>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</si>
  <si>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</si>
  <si>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</si>
  <si>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</si>
  <si>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</si>
  <si>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</si>
  <si>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</si>
  <si>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</si>
  <si>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</si>
  <si>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</si>
  <si>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</si>
  <si>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</si>
  <si>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</si>
  <si>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</si>
  <si>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</si>
  <si>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</si>
  <si>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</si>
  <si>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</si>
  <si>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</si>
  <si>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</si>
  <si>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</si>
  <si>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</si>
  <si>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</si>
  <si>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</si>
  <si>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</si>
  <si>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</si>
  <si>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</si>
  <si>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</si>
  <si>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</si>
  <si>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</si>
  <si>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</si>
  <si>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</si>
  <si>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</si>
  <si>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</si>
  <si>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</si>
  <si>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</si>
  <si>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</si>
  <si>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</si>
  <si>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</si>
  <si>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</si>
  <si>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</si>
  <si>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</si>
  <si>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</si>
  <si>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</si>
  <si>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</si>
  <si>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</si>
  <si>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</si>
  <si>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</si>
  <si>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</si>
  <si>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</si>
  <si>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</si>
  <si>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</si>
  <si>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</si>
  <si>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</si>
  <si>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</si>
  <si>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</si>
  <si>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</si>
  <si>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</si>
  <si>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</si>
  <si>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</si>
  <si>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</si>
  <si>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</si>
  <si>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</si>
  <si>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</si>
  <si>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</si>
  <si>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</si>
  <si>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</si>
  <si>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</si>
  <si>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</si>
  <si>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</si>
  <si>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</si>
  <si>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</si>
  <si>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</si>
  <si>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</si>
  <si>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</si>
  <si>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</si>
  <si>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</si>
  <si>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</si>
  <si>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</si>
  <si>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</si>
  <si>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</si>
  <si>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</si>
  <si>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</si>
  <si>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</si>
  <si>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</si>
  <si>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</si>
  <si>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</si>
  <si>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</si>
  <si>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</si>
  <si>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</si>
  <si>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</si>
  <si>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</si>
  <si>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</si>
  <si>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</si>
  <si>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</si>
  <si>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</si>
  <si>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</si>
  <si>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</si>
  <si>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</si>
  <si>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</si>
  <si>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</si>
  <si>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</si>
  <si>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</si>
  <si>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</si>
  <si>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</si>
  <si>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</si>
  <si>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</si>
  <si>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</si>
  <si>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</si>
  <si>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</si>
  <si>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</si>
  <si>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</si>
  <si>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</si>
  <si>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</si>
  <si>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</si>
  <si>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</si>
  <si>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</si>
  <si>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</si>
  <si>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</si>
  <si>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</si>
  <si>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</si>
  <si>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</si>
  <si>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</si>
  <si>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</si>
  <si>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</si>
  <si>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</si>
  <si>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</si>
  <si>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</si>
  <si>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</si>
  <si>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</si>
  <si>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</si>
  <si>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</si>
  <si>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</si>
  <si>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</si>
  <si>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</si>
  <si>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</si>
  <si>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</si>
  <si>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</si>
  <si>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</si>
  <si>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</si>
  <si>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</si>
  <si>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</si>
  <si>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</si>
  <si>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</si>
  <si>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</si>
  <si>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</si>
  <si>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</si>
  <si>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</si>
  <si>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</si>
  <si>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</si>
  <si>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</si>
  <si>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</si>
  <si>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</si>
  <si>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</si>
  <si>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</si>
  <si>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</si>
  <si>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</si>
  <si>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</si>
  <si>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</si>
  <si>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</si>
  <si>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</si>
  <si>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</si>
  <si>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</si>
  <si>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</si>
  <si>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</si>
  <si>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</si>
  <si>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</si>
  <si>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</si>
  <si>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</si>
  <si>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</si>
  <si>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</si>
  <si>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</si>
  <si>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</si>
  <si>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</si>
  <si>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</si>
  <si>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</si>
  <si>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</si>
  <si>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</si>
  <si>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</si>
  <si>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</si>
  <si>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</si>
  <si>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</si>
  <si>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</si>
  <si>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</si>
  <si>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</si>
  <si>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</si>
  <si>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</si>
  <si>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</si>
  <si>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</si>
  <si>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</si>
  <si>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</si>
  <si>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</si>
  <si>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</si>
  <si>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</si>
  <si>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</si>
  <si>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</si>
  <si>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</si>
  <si>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</si>
  <si>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</si>
  <si>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</si>
  <si>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</si>
  <si>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</si>
  <si>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</si>
  <si>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</si>
  <si>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</si>
  <si>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</si>
  <si>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</si>
  <si>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</si>
  <si>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</si>
  <si>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</si>
  <si>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</si>
  <si>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</si>
  <si>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</si>
  <si>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</si>
  <si>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</si>
  <si>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</si>
  <si>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</si>
  <si>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</si>
  <si>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</si>
  <si>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</si>
  <si>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</si>
  <si>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</si>
  <si>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</si>
  <si>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</si>
  <si>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</si>
  <si>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</si>
  <si>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</si>
  <si>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</si>
  <si>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</si>
  <si>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</si>
  <si>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</si>
  <si>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</si>
  <si>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</si>
  <si>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</si>
  <si>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</si>
  <si>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</si>
  <si>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</si>
  <si>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</si>
  <si>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</si>
  <si>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</si>
  <si>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</si>
  <si>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</si>
  <si>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</si>
  <si>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</si>
  <si>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</si>
  <si>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</si>
  <si>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</si>
  <si>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</si>
  <si>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</si>
  <si>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</si>
  <si>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</si>
  <si>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</si>
  <si>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</si>
  <si>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</si>
  <si>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</si>
  <si>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</si>
  <si>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</si>
  <si>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</si>
  <si>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</si>
  <si>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</si>
  <si>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</si>
  <si>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</si>
  <si>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</si>
  <si>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</si>
  <si>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</si>
  <si>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</si>
  <si>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</si>
  <si>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</si>
  <si>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</si>
  <si>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</si>
  <si>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</si>
  <si>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</si>
  <si>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</si>
  <si>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</si>
  <si>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</si>
  <si>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</si>
  <si>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</si>
  <si>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</si>
  <si>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</si>
  <si>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</si>
  <si>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</si>
  <si>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</si>
  <si>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</si>
  <si>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</si>
  <si>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</si>
  <si>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</si>
  <si>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</si>
  <si>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</si>
  <si>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</si>
  <si>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</si>
  <si>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</si>
  <si>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</si>
  <si>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</si>
  <si>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</si>
  <si>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</si>
  <si>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</si>
  <si>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</si>
  <si>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</si>
  <si>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</si>
  <si>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</si>
  <si>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</si>
  <si>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</si>
  <si>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</si>
  <si>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</si>
  <si>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</si>
  <si>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</si>
  <si>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</si>
  <si>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</si>
  <si>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</si>
  <si>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</si>
  <si>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</si>
  <si>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</si>
  <si>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</si>
  <si>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</si>
  <si>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</si>
  <si>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</si>
  <si>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</si>
  <si>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</si>
  <si>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</si>
  <si>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</si>
  <si>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</si>
  <si>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</si>
  <si>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</si>
  <si>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</si>
  <si>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</si>
  <si>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</si>
  <si>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</si>
  <si>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</si>
  <si>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</si>
  <si>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</si>
  <si>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</si>
  <si>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</si>
  <si>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</si>
  <si>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</si>
  <si>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</si>
  <si>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</si>
  <si>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</si>
  <si>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</si>
  <si>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</si>
  <si>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</si>
  <si>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</si>
  <si>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</si>
  <si>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</si>
  <si>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</si>
  <si>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</si>
  <si>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</si>
  <si>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</si>
  <si>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</si>
  <si>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</si>
  <si>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</si>
  <si>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</si>
  <si>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</si>
  <si>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</si>
  <si>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</si>
  <si>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</si>
  <si>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</si>
  <si>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</si>
  <si>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</si>
  <si>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</si>
  <si>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</si>
  <si>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</si>
  <si>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</si>
  <si>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</si>
  <si>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</si>
  <si>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</si>
  <si>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</si>
  <si>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</si>
  <si>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</si>
  <si>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</si>
  <si>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</si>
  <si>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</si>
  <si>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</si>
  <si>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</si>
  <si>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</si>
  <si>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</si>
  <si>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</si>
  <si>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</si>
  <si>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</si>
  <si>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</si>
  <si>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</si>
  <si>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</si>
  <si>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</si>
  <si>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</si>
  <si>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</si>
  <si>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</si>
  <si>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</si>
  <si>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</si>
  <si>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</si>
  <si>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</si>
  <si>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</si>
  <si>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</si>
  <si>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</si>
  <si>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</si>
  <si>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</si>
  <si>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</si>
  <si>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</si>
  <si>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</si>
  <si>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</si>
  <si>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</si>
  <si>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</si>
  <si>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</si>
  <si>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</si>
  <si>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</si>
  <si>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</si>
  <si>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</si>
  <si>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</si>
  <si>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</si>
  <si>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</si>
  <si>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</si>
  <si>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</si>
  <si>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</si>
  <si>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</si>
  <si>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</si>
  <si>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</si>
  <si>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</si>
  <si>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</si>
  <si>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</si>
  <si>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</si>
  <si>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</si>
  <si>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</si>
  <si>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</si>
  <si>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</si>
  <si>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</si>
  <si>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</si>
  <si>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</si>
  <si>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</si>
  <si>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</si>
  <si>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</si>
  <si>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</si>
  <si>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</si>
  <si>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</si>
  <si>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</si>
  <si>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</si>
  <si>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</si>
  <si>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</si>
  <si>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</si>
  <si>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</si>
  <si>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</si>
  <si>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</si>
  <si>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</si>
  <si>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</si>
  <si>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</si>
  <si>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</si>
  <si>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</si>
  <si>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</si>
  <si>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</si>
  <si>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</si>
  <si>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</si>
  <si>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</si>
  <si>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</si>
  <si>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</si>
  <si>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</si>
  <si>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</si>
  <si>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</si>
  <si>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</si>
  <si>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</si>
  <si>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</si>
  <si>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</si>
  <si>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</si>
  <si>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</si>
  <si>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</si>
  <si>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</si>
  <si>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</si>
  <si>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</si>
  <si>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</si>
  <si>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</si>
  <si>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</si>
  <si>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</si>
  <si>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</si>
  <si>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</si>
  <si>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</si>
  <si>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</si>
  <si>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</si>
  <si>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</si>
  <si>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</si>
  <si>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</si>
  <si>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</si>
  <si>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</si>
  <si>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</si>
  <si>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</si>
  <si>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</si>
  <si>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</si>
  <si>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</si>
  <si>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</si>
  <si>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</si>
  <si>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</si>
  <si>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</si>
  <si>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</si>
  <si>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</si>
  <si>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</si>
  <si>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</si>
  <si>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</si>
  <si>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</si>
  <si>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</si>
  <si>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</si>
  <si>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</si>
  <si>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</si>
  <si>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</si>
  <si>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</si>
  <si>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</si>
  <si>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</si>
  <si>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</si>
  <si>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</si>
  <si>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</si>
  <si>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</si>
  <si>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</si>
  <si>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</si>
  <si>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</si>
  <si>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</si>
  <si>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</si>
  <si>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</si>
  <si>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</si>
  <si>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</si>
  <si>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</si>
  <si>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</si>
  <si>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</si>
  <si>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</si>
  <si>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</si>
  <si>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</si>
  <si>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</si>
  <si>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</si>
  <si>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</si>
  <si>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</si>
  <si>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</si>
  <si>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</si>
  <si>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</si>
  <si>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</si>
  <si>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</si>
  <si>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</si>
  <si>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</si>
  <si>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</si>
  <si>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</si>
  <si>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</si>
  <si>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</si>
  <si>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</si>
  <si>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</si>
  <si>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</si>
  <si>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</si>
  <si>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</si>
  <si>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</si>
  <si>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</si>
  <si>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</si>
  <si>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</si>
  <si>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</si>
  <si>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</si>
  <si>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</si>
  <si>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</si>
  <si>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</si>
  <si>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</si>
  <si>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</si>
  <si>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</si>
  <si>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</si>
  <si>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</si>
  <si>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</si>
  <si>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</si>
  <si>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</si>
  <si>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</si>
  <si>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</si>
  <si>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</si>
  <si>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</si>
  <si>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</si>
  <si>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</si>
  <si>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</si>
  <si>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</si>
  <si>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</si>
  <si>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</si>
  <si>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</si>
  <si>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</si>
  <si>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</si>
  <si>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</si>
  <si>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</si>
  <si>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</si>
  <si>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</si>
  <si>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</si>
  <si>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</si>
  <si>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</si>
  <si>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</si>
  <si>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</si>
  <si>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</si>
  <si>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</si>
  <si>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</si>
  <si>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</si>
  <si>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</si>
  <si>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</si>
  <si>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</si>
  <si>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</si>
  <si>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</si>
  <si>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</si>
  <si>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</si>
  <si>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</si>
  <si>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</si>
  <si>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</si>
  <si>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</si>
  <si>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</si>
  <si>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</si>
  <si>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</si>
  <si>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</si>
  <si>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</si>
  <si>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</si>
  <si>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</si>
  <si>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</si>
  <si>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</si>
  <si>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</si>
  <si>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</si>
  <si>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</si>
  <si>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</si>
  <si>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</si>
  <si>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</si>
  <si>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</si>
  <si>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</si>
  <si>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</si>
  <si>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</si>
  <si>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</si>
  <si>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</si>
  <si>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</si>
  <si>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</si>
  <si>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</si>
  <si>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</si>
  <si>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</si>
  <si>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</si>
  <si>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</si>
  <si>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</si>
  <si>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</si>
  <si>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</si>
  <si>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</si>
  <si>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</si>
  <si>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</si>
  <si>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</si>
  <si>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</si>
  <si>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</si>
  <si>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</si>
  <si>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</si>
  <si>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</si>
  <si>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</si>
  <si>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</si>
  <si>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</si>
  <si>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</si>
  <si>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</si>
  <si>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</si>
  <si>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</si>
  <si>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</si>
  <si>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</si>
  <si>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</si>
  <si>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</si>
  <si>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</si>
  <si>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</si>
  <si>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</si>
  <si>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</si>
  <si>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</si>
  <si>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</si>
  <si>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</si>
  <si>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</si>
  <si>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</si>
  <si>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</si>
  <si>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</si>
  <si>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</si>
  <si>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</si>
  <si>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</si>
  <si>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</si>
  <si>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</si>
  <si>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</si>
  <si>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</si>
  <si>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</si>
  <si>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</si>
  <si>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</si>
  <si>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</si>
  <si>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</si>
  <si>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</si>
  <si>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</si>
  <si>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</si>
  <si>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</si>
  <si>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</si>
  <si>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</si>
  <si>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</si>
  <si>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</si>
  <si>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</si>
  <si>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</si>
  <si>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</si>
  <si>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</si>
  <si>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</si>
  <si>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</si>
  <si>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</si>
  <si>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</si>
  <si>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</si>
  <si>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</si>
  <si>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</si>
  <si>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</si>
  <si>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</si>
  <si>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</si>
  <si>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</si>
  <si>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</si>
  <si>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</si>
  <si>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</si>
  <si>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</si>
  <si>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</si>
  <si>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</si>
  <si>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</si>
  <si>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</si>
  <si>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</si>
  <si>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</si>
  <si>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</si>
  <si>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</si>
  <si>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</si>
  <si>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</si>
  <si>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</si>
  <si>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</si>
  <si>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</si>
  <si>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</si>
  <si>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</si>
  <si>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</si>
  <si>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</si>
  <si>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</si>
  <si>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</si>
  <si>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</si>
  <si>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</si>
  <si>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</si>
  <si>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</si>
  <si>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</si>
  <si>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</si>
  <si>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</si>
  <si>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</si>
  <si>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</si>
  <si>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</si>
  <si>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</si>
  <si>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</si>
  <si>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</si>
  <si>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</si>
  <si>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</si>
  <si>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</si>
  <si>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</si>
  <si>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</si>
  <si>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</si>
  <si>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</si>
  <si>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</si>
  <si>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</si>
  <si>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</si>
  <si>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</si>
  <si>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</si>
  <si>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</si>
  <si>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</si>
  <si>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</si>
  <si>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</si>
  <si>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</si>
  <si>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</si>
  <si>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</si>
  <si>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</si>
  <si>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</si>
  <si>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</si>
  <si>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</si>
  <si>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</si>
  <si>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</si>
  <si>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</si>
  <si>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</si>
  <si>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</si>
  <si>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</si>
  <si>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</si>
  <si>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</si>
  <si>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</si>
  <si>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</si>
  <si>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</si>
  <si>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</si>
  <si>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</si>
  <si>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</si>
  <si>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</si>
  <si>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</si>
  <si>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</si>
  <si>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</si>
  <si>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</si>
  <si>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</si>
  <si>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</si>
  <si>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</si>
  <si>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</si>
  <si>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</si>
  <si>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</si>
  <si>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</si>
  <si>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</si>
  <si>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</si>
  <si>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</si>
  <si>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</si>
  <si>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</si>
  <si>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</si>
  <si>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</si>
  <si>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</si>
  <si>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</si>
  <si>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</si>
  <si>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</si>
  <si>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</si>
  <si>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</si>
  <si>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</si>
  <si>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</si>
  <si>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</si>
  <si>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</si>
  <si>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</si>
  <si>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</si>
  <si>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</si>
  <si>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</si>
  <si>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</si>
  <si>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</si>
  <si>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</si>
  <si>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</si>
  <si>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</si>
  <si>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</si>
  <si>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</si>
  <si>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</si>
  <si>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</si>
  <si>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</si>
  <si>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</si>
  <si>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</si>
  <si>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</si>
  <si>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</si>
  <si>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</si>
  <si>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</si>
  <si>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</si>
  <si>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</si>
  <si>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</si>
  <si>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</si>
  <si>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</si>
  <si>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</si>
  <si>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</si>
  <si>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</si>
  <si>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</si>
  <si>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</si>
  <si>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</si>
  <si>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</si>
  <si>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</si>
  <si>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</si>
  <si>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</si>
  <si>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</si>
  <si>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</si>
  <si>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</si>
  <si>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</si>
  <si>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</si>
  <si>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</si>
  <si>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</si>
  <si>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</si>
  <si>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</si>
  <si>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</si>
  <si>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</si>
  <si>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</si>
  <si>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</si>
  <si>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</si>
  <si>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</si>
  <si>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</si>
  <si>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</si>
  <si>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</si>
  <si>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</si>
  <si>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</si>
  <si>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</si>
  <si>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</si>
  <si>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</si>
  <si>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</si>
  <si>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</si>
  <si>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</si>
  <si>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</si>
  <si>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</si>
  <si>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</si>
  <si>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</si>
  <si>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</si>
  <si>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</si>
  <si>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</si>
  <si>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</si>
  <si>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</si>
  <si>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</si>
  <si>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</si>
  <si>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</si>
  <si>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</si>
  <si>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</si>
  <si>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</si>
  <si>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</si>
  <si>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</si>
  <si>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</si>
  <si>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</si>
  <si>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</si>
  <si>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</si>
  <si>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</si>
  <si>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</si>
  <si>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</si>
  <si>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</si>
  <si>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</si>
  <si>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</si>
  <si>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</si>
  <si>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</si>
  <si>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</si>
  <si>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</si>
  <si>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</si>
  <si>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</si>
  <si>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</si>
  <si>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</si>
  <si>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</si>
  <si>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</si>
  <si>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</si>
  <si>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</si>
  <si>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</si>
  <si>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</si>
  <si>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</si>
  <si>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</si>
  <si>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</si>
  <si>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</si>
  <si>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</si>
  <si>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</si>
  <si>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</si>
  <si>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</si>
  <si>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</si>
  <si>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</si>
  <si>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</si>
  <si>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</si>
  <si>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</si>
  <si>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</si>
  <si>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</si>
  <si>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</si>
  <si>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</si>
  <si>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</si>
  <si>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</si>
  <si>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</si>
  <si>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</si>
  <si>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</si>
  <si>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</si>
  <si>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</si>
  <si>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</si>
  <si>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</si>
  <si>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</si>
  <si>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</si>
  <si>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</si>
  <si>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</si>
  <si>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</si>
  <si>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</si>
  <si>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</si>
  <si>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</si>
  <si>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</si>
  <si>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</si>
  <si>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</si>
  <si>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</si>
  <si>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</si>
  <si>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</si>
  <si>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</si>
  <si>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</si>
  <si>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</si>
  <si>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</si>
  <si>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</si>
  <si>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</si>
  <si>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</si>
  <si>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</si>
  <si>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</si>
  <si>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</si>
  <si>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</si>
  <si>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</si>
  <si>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</si>
  <si>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</si>
  <si>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</si>
  <si>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</si>
  <si>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</si>
  <si>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</si>
  <si>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</si>
  <si>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</si>
  <si>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</si>
  <si>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</si>
  <si>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</si>
  <si>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</si>
  <si>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</si>
  <si>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</si>
  <si>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</si>
  <si>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</si>
  <si>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</si>
  <si>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</si>
  <si>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</si>
  <si>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</si>
  <si>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</si>
  <si>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</si>
  <si>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</si>
  <si>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</si>
  <si>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</si>
  <si>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</si>
  <si>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</si>
  <si>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</si>
  <si>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</si>
  <si>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</si>
  <si>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</si>
  <si>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</si>
  <si>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</si>
  <si>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</si>
  <si>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</si>
  <si>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</si>
  <si>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</si>
  <si>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</si>
  <si>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</si>
  <si>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</si>
  <si>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</si>
  <si>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</si>
  <si>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</si>
  <si>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</si>
  <si>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</si>
  <si>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</si>
  <si>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</si>
  <si>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</si>
  <si>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</si>
  <si>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</si>
  <si>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</si>
  <si>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</si>
  <si>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</si>
  <si>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</si>
  <si>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</si>
  <si>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</si>
  <si>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</si>
  <si>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</si>
  <si>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</si>
  <si>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</si>
  <si>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</si>
  <si>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</si>
  <si>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</si>
  <si>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</si>
  <si>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</si>
  <si>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</si>
  <si>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</si>
  <si>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</si>
  <si>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</si>
  <si>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</si>
  <si>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</si>
  <si>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</si>
  <si>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</si>
  <si>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</si>
  <si>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</si>
  <si>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</si>
  <si>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</si>
  <si>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</si>
  <si>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</si>
  <si>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</si>
  <si>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</si>
  <si>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</si>
  <si>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</si>
  <si>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</si>
  <si>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</si>
  <si>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</si>
  <si>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</si>
  <si>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</si>
  <si>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</si>
  <si>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</si>
  <si>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</si>
  <si>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</si>
  <si>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</si>
  <si>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</si>
  <si>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</si>
  <si>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</si>
  <si>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</si>
  <si>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</si>
  <si>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</si>
  <si>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</si>
  <si>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</si>
  <si>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</si>
  <si>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</si>
  <si>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</si>
  <si>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</si>
  <si>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</si>
  <si>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</si>
  <si>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</si>
  <si>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</si>
  <si>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</si>
  <si>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</si>
  <si>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</si>
  <si>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</si>
  <si>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</si>
  <si>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</si>
  <si>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</si>
  <si>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</si>
  <si>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</si>
  <si>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</si>
  <si>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</si>
  <si>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</si>
  <si>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</si>
  <si>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</si>
  <si>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</si>
  <si>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</si>
  <si>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</si>
  <si>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</si>
  <si>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</si>
  <si>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</si>
  <si>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</si>
  <si>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</si>
  <si>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</si>
  <si>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</si>
  <si>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</si>
  <si>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</si>
  <si>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</si>
  <si>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</si>
  <si>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</si>
  <si>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</si>
  <si>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</si>
  <si>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</si>
  <si>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</si>
  <si>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</si>
  <si>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</si>
  <si>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</si>
  <si>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</si>
  <si>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</si>
  <si>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</si>
  <si>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</si>
  <si>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</si>
  <si>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</si>
  <si>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</si>
  <si>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</si>
  <si>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</si>
  <si>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</si>
  <si>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</si>
  <si>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</si>
  <si>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</si>
  <si>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</si>
  <si>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</si>
  <si>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</si>
  <si>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</si>
  <si>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</si>
  <si>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</si>
  <si>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</si>
  <si>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</si>
  <si>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</si>
  <si>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</si>
  <si>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</si>
  <si>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</si>
  <si>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</si>
  <si>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</si>
  <si>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</si>
  <si>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</si>
  <si>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</si>
  <si>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</si>
  <si>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</si>
  <si>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</si>
  <si>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</si>
  <si>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</si>
  <si>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</si>
  <si>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</si>
  <si>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</si>
  <si>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</si>
  <si>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</si>
  <si>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</si>
  <si>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</si>
  <si>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</si>
  <si>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</si>
  <si>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</si>
  <si>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</si>
  <si>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</si>
  <si>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</si>
  <si>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</si>
  <si>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</si>
  <si>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</si>
  <si>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</si>
  <si>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</si>
  <si>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</si>
  <si>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</si>
  <si>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</si>
  <si>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</si>
  <si>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</si>
  <si>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</si>
  <si>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</si>
  <si>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</si>
  <si>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</si>
  <si>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</si>
  <si>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</si>
  <si>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</si>
  <si>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</si>
  <si>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</si>
  <si>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</si>
  <si>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</si>
  <si>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</si>
  <si>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</si>
  <si>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</si>
  <si>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</si>
  <si>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</si>
  <si>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</si>
  <si>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</si>
  <si>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</si>
  <si>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</si>
  <si>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</si>
  <si>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</si>
  <si>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</si>
  <si>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</si>
  <si>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</si>
  <si>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</si>
  <si>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</si>
  <si>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</si>
  <si>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</si>
  <si>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</si>
  <si>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</si>
  <si>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</si>
  <si>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</si>
  <si>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</si>
  <si>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</si>
  <si>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</si>
  <si>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</si>
  <si>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</si>
  <si>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</si>
  <si>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</si>
  <si>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</si>
  <si>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</si>
  <si>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</si>
  <si>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</si>
  <si>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</si>
  <si>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</si>
  <si>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</si>
  <si>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</si>
  <si>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</si>
  <si>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</si>
  <si>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</si>
  <si>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</si>
  <si>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</si>
  <si>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</si>
  <si>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</si>
  <si>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</si>
  <si>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</si>
  <si>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</si>
  <si>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</si>
  <si>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</si>
  <si>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</si>
  <si>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</si>
  <si>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</si>
  <si>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</si>
  <si>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</si>
  <si>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</si>
  <si>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</si>
  <si>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</si>
  <si>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</si>
  <si>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</si>
  <si>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</si>
  <si>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</si>
  <si>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</si>
  <si>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</si>
  <si>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</si>
  <si>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</si>
  <si>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</si>
  <si>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</si>
  <si>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</si>
  <si>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</si>
  <si>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</si>
  <si>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</si>
  <si>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</si>
  <si>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</si>
  <si>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</si>
  <si>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</si>
  <si>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</si>
  <si>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</si>
  <si>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</si>
  <si>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</si>
  <si>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</si>
  <si>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</si>
  <si>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</si>
  <si>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</si>
  <si>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</si>
  <si>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</si>
  <si>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</si>
  <si>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</si>
  <si>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</si>
  <si>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</si>
  <si>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</si>
  <si>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</si>
  <si>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</si>
  <si>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</si>
  <si>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</si>
  <si>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</si>
  <si>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</si>
  <si>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</si>
  <si>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</si>
  <si>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</si>
  <si>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</si>
  <si>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</si>
  <si>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</si>
  <si>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</si>
  <si>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</si>
  <si>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</si>
  <si>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</si>
  <si>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</si>
  <si>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</si>
  <si>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</si>
  <si>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</si>
  <si>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</si>
  <si>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</si>
  <si>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</si>
  <si>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</si>
  <si>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</si>
  <si>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</si>
  <si>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</si>
  <si>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</si>
  <si>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</si>
  <si>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</si>
  <si>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</si>
  <si>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</si>
  <si>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</si>
  <si>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</si>
  <si>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</si>
  <si>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</si>
  <si>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</si>
  <si>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</si>
  <si>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</si>
  <si>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</si>
  <si>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</si>
  <si>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</si>
  <si>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</si>
  <si>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</si>
  <si>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</si>
  <si>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</si>
  <si>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</si>
  <si>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</si>
  <si>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</si>
  <si>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</si>
  <si>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</si>
  <si>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</si>
  <si>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</si>
  <si>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</si>
  <si>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</si>
  <si>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</si>
  <si>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</si>
  <si>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</si>
  <si>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</si>
  <si>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</si>
  <si>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</si>
  <si>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</si>
  <si>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</si>
  <si>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</si>
  <si>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</si>
  <si>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</si>
  <si>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</si>
  <si>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</si>
  <si>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</si>
  <si>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</si>
  <si>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</si>
  <si>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</si>
  <si>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</si>
  <si>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</si>
  <si>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</si>
  <si>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</si>
  <si>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</si>
  <si>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</si>
  <si>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</si>
  <si>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</si>
  <si>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</si>
  <si>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</si>
  <si>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</si>
  <si>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</si>
  <si>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</si>
  <si>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</si>
  <si>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</si>
  <si>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</si>
  <si>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</si>
  <si>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</si>
  <si>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</si>
  <si>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</si>
  <si>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</si>
  <si>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</si>
  <si>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</si>
  <si>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</si>
  <si>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</si>
  <si>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</si>
  <si>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</si>
  <si>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</si>
  <si>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</si>
  <si>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</si>
  <si>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</si>
  <si>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</si>
  <si>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</si>
  <si>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</si>
  <si>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</si>
  <si>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</si>
  <si>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</si>
  <si>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</si>
  <si>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</si>
  <si>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</si>
  <si>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</si>
  <si>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</si>
  <si>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</si>
  <si>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</si>
  <si>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</si>
  <si>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</si>
  <si>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</si>
  <si>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</si>
  <si>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</si>
  <si>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</si>
  <si>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</si>
  <si>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</si>
  <si>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</si>
  <si>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</si>
  <si>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</si>
  <si>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</si>
  <si>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</si>
  <si>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</si>
  <si>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</si>
  <si>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</si>
  <si>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</si>
  <si>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</si>
  <si>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</si>
  <si>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</si>
  <si>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</si>
  <si>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</si>
  <si>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</si>
  <si>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</si>
  <si>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</si>
  <si>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</si>
  <si>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</si>
  <si>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</si>
  <si>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</si>
  <si>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</si>
  <si>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</si>
  <si>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</si>
  <si>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</si>
  <si>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</si>
  <si>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</si>
  <si>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</si>
  <si>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</si>
  <si>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</si>
  <si>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</si>
  <si>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</si>
  <si>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</si>
  <si>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</si>
  <si>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</si>
  <si>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</si>
  <si>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</si>
  <si>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</si>
  <si>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</si>
  <si>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</si>
  <si>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</si>
  <si>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</si>
  <si>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</si>
  <si>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</si>
  <si>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</si>
  <si>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</si>
  <si>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</si>
  <si>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</si>
  <si>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</si>
  <si>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</si>
  <si>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</si>
  <si>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</si>
  <si>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</si>
  <si>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</si>
  <si>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</si>
  <si>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</si>
  <si>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</si>
  <si>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</si>
  <si>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</si>
  <si>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</si>
  <si>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</si>
  <si>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</si>
  <si>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</si>
  <si>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</si>
  <si>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</si>
  <si>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</si>
  <si>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</si>
  <si>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</si>
  <si>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</si>
  <si>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</si>
  <si>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</si>
  <si>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</si>
  <si>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</si>
  <si>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</si>
  <si>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</si>
  <si>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</si>
  <si>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</si>
  <si>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</si>
  <si>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</si>
  <si>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</si>
  <si>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</si>
  <si>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</si>
  <si>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</si>
  <si>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</si>
  <si>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</si>
  <si>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</si>
  <si>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</si>
  <si>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</si>
  <si>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</si>
  <si>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</si>
  <si>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</si>
  <si>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</si>
  <si>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</si>
  <si>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</si>
  <si>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</si>
  <si>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</si>
  <si>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</si>
  <si>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</si>
  <si>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</si>
  <si>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</si>
  <si>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</si>
  <si>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</si>
  <si>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</si>
  <si>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</si>
  <si>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</si>
  <si>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</si>
  <si>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</si>
  <si>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</si>
  <si>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</si>
  <si>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</si>
  <si>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</si>
  <si>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</si>
  <si>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</si>
  <si>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</si>
  <si>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</si>
  <si>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</si>
  <si>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</si>
  <si>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</si>
  <si>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</si>
  <si>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</si>
  <si>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</si>
  <si>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</si>
  <si>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</si>
  <si>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</si>
  <si>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</si>
  <si>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</si>
  <si>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</si>
  <si>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</si>
  <si>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</si>
  <si>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</si>
  <si>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</si>
  <si>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</si>
  <si>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</si>
  <si>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</si>
  <si>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</si>
  <si>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</si>
  <si>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</si>
  <si>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</si>
  <si>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</si>
  <si>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</si>
  <si>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</si>
  <si>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</si>
  <si>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</si>
  <si>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</si>
  <si>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</si>
  <si>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</si>
  <si>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</si>
  <si>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</si>
  <si>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</si>
  <si>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</si>
  <si>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</si>
  <si>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</si>
  <si>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</si>
  <si>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</si>
  <si>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</si>
  <si>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</si>
  <si>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</si>
  <si>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</si>
  <si>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</si>
  <si>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</si>
  <si>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</si>
  <si>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</si>
  <si>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</si>
  <si>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</si>
  <si>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</si>
  <si>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</si>
  <si>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</si>
  <si>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</si>
  <si>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</si>
  <si>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</si>
  <si>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</si>
  <si>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</si>
  <si>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</si>
  <si>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</si>
  <si>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</si>
  <si>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</si>
  <si>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</si>
  <si>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</si>
  <si>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</si>
  <si>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</si>
  <si>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</si>
  <si>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</si>
  <si>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</si>
  <si>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</si>
  <si>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</si>
  <si>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</si>
  <si>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</si>
  <si>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</si>
  <si>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</si>
  <si>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</si>
  <si>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</si>
  <si>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</si>
  <si>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</si>
  <si>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</si>
  <si>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</si>
  <si>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</si>
  <si>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</si>
  <si>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</si>
  <si>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</si>
  <si>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</si>
  <si>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</si>
  <si>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</si>
  <si>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</si>
  <si>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</si>
  <si>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</si>
  <si>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</si>
  <si>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</si>
  <si>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</si>
  <si>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</si>
  <si>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</si>
  <si>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</si>
  <si>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</si>
  <si>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</si>
  <si>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</si>
  <si>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</si>
  <si>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</si>
  <si>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</si>
  <si>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</si>
  <si>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</si>
  <si>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</si>
  <si>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</si>
  <si>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</si>
  <si>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</si>
  <si>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</si>
  <si>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</si>
  <si>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</si>
  <si>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</si>
  <si>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</si>
  <si>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</si>
  <si>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</si>
  <si>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</si>
  <si>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</si>
  <si>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</si>
  <si>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</si>
  <si>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</si>
  <si>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</si>
  <si>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</si>
  <si>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</si>
  <si>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</si>
  <si>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</si>
  <si>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</si>
  <si>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</si>
  <si>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</si>
  <si>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</si>
  <si>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</si>
  <si>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</si>
  <si>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</si>
  <si>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</si>
  <si>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</si>
  <si>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</si>
  <si>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</si>
  <si>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</si>
  <si>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</si>
  <si>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</si>
  <si>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</si>
  <si>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</si>
  <si>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</si>
  <si>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</si>
  <si>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</si>
  <si>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</si>
  <si>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</si>
  <si>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</si>
  <si>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</si>
  <si>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</si>
  <si>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</si>
  <si>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</si>
  <si>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</si>
  <si>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</si>
  <si>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</si>
  <si>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</si>
  <si>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</si>
  <si>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</si>
  <si>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</si>
  <si>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</si>
  <si>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</si>
  <si>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</si>
  <si>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</si>
  <si>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</si>
  <si>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</si>
  <si>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</si>
  <si>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</si>
  <si>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</si>
  <si>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</si>
  <si>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</si>
  <si>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</si>
  <si>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</si>
  <si>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</si>
  <si>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</si>
  <si>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</si>
  <si>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</si>
  <si>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</si>
  <si>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</si>
  <si>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</si>
  <si>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</si>
  <si>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</si>
  <si>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</si>
  <si>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</si>
  <si>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</si>
  <si>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</si>
  <si>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</si>
  <si>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</si>
  <si>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</si>
  <si>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</si>
  <si>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</si>
  <si>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</si>
  <si>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</si>
  <si>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</si>
  <si>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</si>
  <si>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</si>
  <si>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</si>
  <si>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</si>
  <si>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</si>
  <si>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</si>
  <si>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</si>
  <si>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</si>
  <si>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</si>
  <si>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</si>
  <si>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</si>
  <si>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</si>
  <si>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</si>
  <si>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</si>
  <si>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</si>
  <si>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</si>
  <si>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</si>
  <si>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</si>
  <si>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</si>
  <si>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</si>
  <si>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</si>
  <si>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</si>
  <si>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</si>
  <si>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</si>
  <si>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</si>
  <si>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</si>
  <si>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</si>
  <si>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</si>
  <si>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</si>
  <si>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</si>
  <si>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</si>
  <si>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</si>
  <si>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</si>
  <si>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</si>
  <si>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</si>
  <si>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</si>
  <si>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</si>
  <si>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</si>
  <si>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</si>
  <si>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</si>
  <si>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</si>
  <si>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</si>
  <si>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</si>
  <si>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</si>
  <si>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</si>
  <si>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</si>
  <si>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</si>
  <si>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</si>
  <si>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</si>
  <si>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</si>
  <si>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</si>
  <si>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</si>
  <si>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</si>
  <si>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</si>
  <si>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</si>
  <si>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</si>
  <si>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</si>
  <si>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</si>
  <si>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</si>
  <si>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</si>
  <si>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</si>
  <si>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</si>
  <si>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</si>
  <si>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</si>
  <si>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</si>
  <si>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</si>
  <si>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</si>
  <si>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</si>
  <si>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</si>
  <si>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</si>
  <si>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</si>
  <si>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</si>
  <si>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</si>
  <si>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</si>
  <si>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</si>
  <si>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</si>
  <si>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</si>
  <si>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</si>
  <si>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</si>
  <si>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</si>
  <si>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</si>
  <si>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</si>
  <si>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</si>
  <si>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</si>
  <si>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</si>
  <si>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</si>
  <si>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</si>
  <si>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</si>
  <si>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</si>
  <si>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</si>
  <si>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</si>
  <si>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</si>
  <si>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</si>
  <si>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</si>
  <si>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</si>
  <si>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</si>
  <si>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</si>
  <si>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</si>
  <si>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</si>
  <si>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</si>
  <si>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</si>
  <si>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</si>
  <si>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</si>
  <si>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</si>
  <si>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</si>
  <si>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</si>
  <si>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</si>
  <si>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</si>
  <si>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</si>
  <si>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</si>
  <si>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</si>
  <si>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</si>
  <si>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</si>
  <si>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</si>
  <si>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</si>
  <si>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</si>
  <si>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</si>
  <si>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</si>
  <si>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</si>
  <si>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</si>
  <si>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</si>
  <si>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</si>
  <si>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</si>
  <si>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</si>
  <si>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</si>
  <si>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</si>
  <si>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</si>
  <si>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</si>
  <si>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</si>
  <si>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</si>
  <si>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</si>
  <si>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</si>
  <si>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</si>
  <si>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</si>
  <si>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</si>
  <si>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</si>
  <si>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</si>
  <si>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</si>
  <si>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</si>
  <si>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</si>
  <si>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</si>
  <si>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</si>
  <si>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</si>
  <si>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</si>
  <si>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</si>
  <si>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</si>
  <si>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</si>
  <si>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</si>
  <si>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</si>
  <si>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</si>
  <si>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</si>
  <si>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</si>
  <si>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</si>
  <si>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</si>
  <si>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</si>
  <si>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</si>
  <si>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</si>
  <si>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</si>
  <si>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</si>
  <si>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</si>
  <si>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</si>
  <si>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</si>
  <si>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</si>
  <si>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</si>
  <si>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</si>
  <si>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</si>
  <si>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</si>
  <si>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</si>
  <si>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</si>
  <si>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</si>
  <si>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</si>
  <si>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</si>
  <si>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</si>
  <si>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</si>
  <si>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</si>
  <si>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</si>
  <si>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</si>
  <si>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</si>
  <si>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</si>
  <si>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</si>
  <si>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</si>
  <si>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</si>
  <si>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</si>
  <si>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</si>
  <si>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</si>
  <si>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</si>
  <si>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</si>
  <si>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</si>
  <si>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</si>
  <si>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</si>
  <si>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</si>
  <si>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</si>
  <si>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</si>
  <si>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</si>
  <si>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</si>
  <si>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</si>
  <si>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</si>
  <si>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</si>
  <si>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</si>
  <si>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</si>
  <si>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</si>
  <si>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</si>
  <si>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</si>
  <si>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</si>
  <si>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</si>
  <si>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</si>
  <si>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</si>
  <si>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</si>
  <si>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</si>
  <si>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</si>
  <si>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</si>
  <si>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</si>
  <si>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</si>
  <si>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</si>
  <si>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</si>
  <si>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</si>
  <si>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</si>
  <si>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</si>
  <si>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</si>
  <si>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</si>
  <si>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</si>
  <si>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</si>
  <si>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</si>
  <si>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</si>
  <si>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</si>
  <si>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</si>
  <si>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</si>
  <si>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</si>
  <si>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</si>
  <si>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</si>
  <si>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</si>
  <si>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</si>
  <si>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</si>
  <si>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</si>
  <si>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</si>
  <si>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</si>
  <si>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</si>
  <si>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</si>
  <si>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</si>
  <si>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</si>
  <si>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</si>
  <si>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</si>
  <si>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</si>
  <si>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</si>
  <si>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</si>
  <si>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</si>
  <si>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</si>
  <si>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</si>
  <si>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</si>
  <si>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</si>
  <si>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</si>
  <si>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</si>
  <si>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</si>
  <si>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</si>
  <si>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</si>
  <si>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</si>
  <si>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</si>
  <si>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</si>
  <si>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</si>
  <si>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</si>
  <si>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</si>
  <si>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</si>
  <si>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</si>
  <si>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</si>
  <si>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</si>
  <si>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</si>
  <si>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</si>
  <si>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</si>
  <si>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</si>
  <si>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</si>
  <si>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</si>
  <si>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</si>
  <si>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</si>
  <si>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</si>
  <si>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</si>
  <si>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</si>
  <si>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</si>
  <si>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</si>
  <si>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</si>
  <si>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</si>
  <si>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</si>
  <si>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</si>
  <si>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</si>
  <si>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</si>
  <si>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</si>
  <si>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</si>
  <si>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</si>
  <si>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</si>
  <si>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</si>
  <si>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</si>
  <si>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</si>
  <si>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</si>
  <si>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</si>
  <si>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</si>
  <si>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</si>
  <si>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</si>
  <si>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</si>
  <si>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</si>
  <si>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</si>
  <si>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</si>
  <si>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</si>
  <si>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</si>
  <si>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</si>
  <si>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</si>
  <si>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</si>
  <si>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</si>
  <si>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</si>
  <si>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</si>
  <si>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</si>
  <si>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</si>
  <si>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</si>
  <si>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</si>
  <si>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</si>
  <si>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</si>
  <si>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</si>
  <si>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</si>
  <si>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</si>
  <si>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</si>
  <si>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</si>
  <si>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</si>
  <si>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</si>
  <si>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</si>
  <si>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</si>
  <si>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</si>
  <si>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</si>
  <si>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</si>
  <si>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</si>
  <si>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</si>
  <si>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</si>
  <si>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</si>
  <si>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</si>
  <si>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</si>
  <si>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</si>
  <si>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</si>
  <si>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</si>
  <si>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</si>
  <si>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</si>
  <si>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</si>
  <si>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</si>
  <si>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</si>
  <si>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</si>
  <si>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</si>
  <si>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</si>
  <si>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</si>
  <si>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</si>
  <si>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</si>
  <si>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</si>
  <si>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</si>
  <si>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</si>
  <si>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</si>
  <si>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</si>
  <si>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</si>
  <si>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</si>
  <si>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</si>
  <si>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</si>
  <si>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</si>
  <si>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</si>
  <si>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</si>
  <si>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</si>
  <si>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</si>
  <si>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</si>
  <si>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</si>
  <si>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</si>
  <si>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</si>
  <si>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</si>
  <si>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</si>
  <si>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</si>
  <si>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</si>
  <si>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</si>
  <si>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</si>
  <si>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</si>
  <si>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</si>
  <si>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</si>
  <si>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</si>
  <si>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</si>
  <si>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</si>
  <si>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</si>
  <si>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</si>
  <si>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</si>
  <si>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</si>
  <si>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</si>
  <si>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</si>
  <si>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</si>
  <si>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</si>
  <si>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</si>
  <si>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</si>
  <si>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</si>
  <si>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</si>
  <si>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</si>
  <si>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</si>
  <si>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</si>
  <si>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</si>
  <si>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</si>
  <si>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</si>
  <si>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</si>
  <si>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</si>
  <si>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</si>
  <si>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</si>
  <si>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</si>
  <si>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</si>
  <si>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</si>
  <si>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</si>
  <si>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</si>
  <si>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</si>
  <si>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</si>
  <si>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</si>
  <si>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</si>
  <si>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</si>
  <si>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</si>
  <si>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</si>
  <si>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</si>
  <si>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</si>
  <si>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</si>
  <si>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</si>
  <si>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</si>
  <si>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</si>
  <si>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</si>
  <si>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</si>
  <si>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</si>
  <si>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</si>
  <si>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</si>
  <si>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</si>
  <si>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</si>
  <si>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</si>
  <si>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</si>
  <si>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</si>
  <si>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</si>
  <si>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</si>
  <si>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</si>
  <si>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</si>
  <si>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</si>
  <si>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</si>
  <si>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</si>
  <si>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</si>
  <si>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</si>
  <si>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</si>
  <si>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</si>
  <si>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</si>
  <si>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</si>
  <si>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</si>
  <si>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</si>
  <si>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</si>
  <si>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</si>
  <si>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</si>
  <si>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</si>
  <si>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</si>
  <si>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</si>
  <si>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</si>
  <si>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</si>
  <si>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</si>
  <si>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</si>
  <si>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</si>
  <si>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</si>
  <si>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</si>
  <si>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</si>
  <si>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</si>
  <si>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</si>
  <si>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</si>
  <si>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</si>
  <si>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</si>
  <si>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</si>
  <si>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</si>
  <si>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</si>
  <si>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</si>
  <si>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</si>
  <si>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</si>
  <si>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</si>
  <si>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</si>
  <si>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</si>
  <si>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</si>
  <si>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</si>
  <si>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</si>
  <si>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</si>
  <si>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</si>
  <si>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</si>
  <si>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</si>
  <si>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</si>
  <si>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</si>
  <si>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</si>
  <si>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</si>
  <si>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</si>
  <si>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</si>
  <si>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</si>
  <si>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</si>
  <si>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</si>
  <si>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</si>
  <si>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</si>
  <si>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</si>
  <si>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</si>
  <si>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</si>
  <si>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</si>
  <si>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</si>
  <si>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</si>
  <si>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</si>
  <si>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</si>
  <si>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</si>
  <si>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</si>
  <si>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</si>
  <si>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</si>
  <si>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</si>
  <si>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</si>
  <si>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</si>
  <si>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</si>
  <si>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</si>
  <si>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</si>
  <si>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</si>
  <si>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</si>
  <si>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</si>
  <si>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</si>
  <si>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</si>
  <si>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</si>
  <si>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</si>
  <si>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</si>
  <si>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</si>
  <si>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</si>
  <si>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</si>
  <si>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</si>
  <si>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</si>
  <si>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</si>
  <si>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</si>
  <si>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</si>
  <si>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</si>
  <si>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</si>
  <si>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</si>
  <si>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</si>
  <si>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</si>
  <si>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</si>
  <si>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</si>
  <si>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</si>
  <si>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</si>
  <si>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</si>
  <si>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</si>
  <si>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</si>
  <si>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</si>
  <si>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</si>
  <si>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</si>
  <si>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</si>
  <si>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</si>
  <si>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</si>
  <si>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</si>
  <si>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</si>
  <si>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</si>
  <si>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</si>
  <si>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</si>
  <si>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</si>
  <si>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</si>
  <si>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</si>
  <si>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</si>
  <si>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</si>
  <si>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</si>
  <si>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</si>
  <si>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</si>
  <si>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</si>
  <si>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</si>
  <si>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</si>
  <si>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</si>
  <si>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</si>
  <si>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</si>
  <si>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</si>
  <si>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</si>
  <si>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</si>
  <si>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</si>
  <si>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</si>
  <si>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</si>
  <si>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</si>
  <si>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</si>
  <si>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</si>
  <si>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</si>
  <si>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</si>
  <si>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</si>
  <si>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</si>
  <si>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</si>
  <si>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</si>
  <si>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</si>
  <si>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</si>
  <si>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</si>
  <si>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</si>
  <si>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</si>
  <si>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</si>
  <si>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</si>
  <si>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</si>
  <si>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</si>
  <si>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</si>
  <si>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</si>
  <si>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</si>
  <si>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</si>
  <si>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</si>
  <si>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</si>
  <si>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</si>
  <si>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</si>
  <si>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</si>
  <si>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</si>
  <si>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</si>
  <si>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</si>
  <si>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</si>
  <si>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</si>
  <si>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</si>
  <si>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</si>
  <si>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</si>
  <si>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</si>
  <si>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</si>
  <si>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</si>
  <si>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</si>
  <si>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</si>
  <si>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</si>
  <si>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</si>
  <si>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</si>
  <si>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</si>
  <si>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</si>
  <si>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</si>
  <si>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</si>
  <si>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</si>
  <si>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</si>
  <si>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</si>
  <si>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</si>
  <si>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</si>
  <si>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</si>
  <si>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</si>
  <si>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</si>
  <si>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</si>
  <si>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</si>
  <si>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</si>
  <si>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</si>
  <si>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</si>
  <si>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</si>
  <si>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</si>
  <si>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</si>
  <si>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</si>
  <si>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</si>
  <si>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</si>
  <si>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</si>
  <si>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</si>
  <si>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</si>
  <si>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</si>
  <si>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</si>
  <si>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</si>
  <si>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</si>
  <si>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</si>
  <si>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</si>
  <si>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</si>
  <si>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</si>
  <si>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</si>
  <si>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</si>
  <si>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</si>
  <si>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</si>
  <si>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</si>
  <si>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</si>
  <si>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</si>
  <si>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</si>
  <si>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</si>
  <si>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</si>
  <si>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</si>
  <si>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</si>
  <si>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</si>
  <si>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</si>
  <si>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</si>
  <si>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</si>
  <si>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</si>
  <si>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</si>
  <si>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</si>
  <si>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</si>
  <si>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</si>
  <si>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</si>
  <si>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</si>
  <si>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</si>
  <si>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</si>
  <si>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</si>
  <si>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</si>
  <si>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</si>
  <si>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</si>
  <si>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</si>
  <si>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</si>
  <si>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</si>
  <si>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</si>
  <si>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</si>
  <si>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</si>
  <si>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</si>
  <si>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</si>
  <si>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</si>
  <si>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</si>
  <si>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</si>
  <si>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</si>
  <si>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</si>
  <si>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</si>
  <si>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</si>
  <si>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</si>
  <si>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</si>
  <si>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</si>
  <si>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</si>
  <si>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</si>
  <si>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</si>
  <si>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</si>
  <si>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</si>
  <si>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</si>
  <si>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</si>
  <si>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</si>
  <si>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</si>
  <si>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</si>
  <si>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</si>
  <si>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</si>
  <si>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</si>
  <si>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</si>
  <si>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</si>
  <si>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</si>
  <si>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</si>
  <si>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</si>
  <si>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</si>
  <si>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</si>
  <si>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</si>
  <si>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</si>
  <si>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</si>
  <si>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</si>
  <si>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</si>
  <si>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</si>
  <si>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</si>
  <si>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</si>
  <si>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</si>
  <si>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</si>
  <si>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</si>
  <si>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</si>
  <si>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</si>
  <si>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</si>
  <si>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</si>
  <si>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</si>
  <si>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</si>
  <si>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</si>
  <si>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</si>
  <si>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</si>
  <si>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</si>
  <si>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</si>
  <si>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</si>
  <si>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</si>
  <si>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</si>
  <si>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</si>
  <si>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</si>
  <si>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</si>
  <si>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</si>
  <si>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</si>
  <si>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</si>
  <si>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</si>
  <si>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</si>
  <si>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</si>
  <si>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</si>
  <si>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</si>
  <si>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</si>
  <si>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</si>
  <si>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</si>
  <si>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</si>
  <si>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</si>
  <si>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</si>
  <si>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</si>
  <si>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</si>
  <si>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</si>
  <si>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</si>
  <si>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</si>
  <si>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</si>
  <si>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</si>
  <si>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</si>
  <si>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</si>
  <si>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</si>
  <si>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</si>
  <si>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</si>
  <si>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</si>
  <si>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</si>
  <si>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</si>
  <si>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</si>
  <si>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</si>
  <si>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</si>
  <si>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</si>
  <si>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</si>
  <si>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</si>
  <si>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</si>
  <si>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</si>
  <si>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</si>
  <si>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</si>
  <si>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</si>
  <si>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</si>
  <si>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</si>
  <si>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</si>
  <si>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</si>
  <si>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</si>
  <si>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</si>
  <si>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</si>
  <si>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</si>
  <si>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</si>
  <si>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</si>
  <si>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</si>
  <si>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</si>
  <si>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</si>
  <si>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</si>
  <si>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</si>
  <si>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</si>
  <si>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</si>
  <si>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</si>
  <si>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</si>
  <si>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</si>
  <si>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</si>
  <si>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</si>
  <si>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</si>
  <si>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</si>
  <si>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</si>
  <si>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</si>
  <si>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</si>
  <si>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</si>
  <si>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</si>
  <si>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</si>
  <si>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</si>
  <si>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</si>
  <si>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</si>
  <si>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</si>
  <si>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</si>
  <si>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</si>
  <si>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</si>
  <si>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</si>
  <si>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</si>
  <si>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</si>
  <si>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</si>
  <si>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</si>
  <si>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</si>
  <si>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</si>
  <si>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</si>
  <si>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</si>
  <si>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</si>
  <si>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</si>
  <si>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</si>
  <si>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</si>
  <si>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</si>
  <si>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</si>
  <si>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</si>
  <si>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</si>
  <si>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</si>
  <si>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</si>
  <si>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</si>
  <si>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</si>
  <si>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</si>
  <si>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</si>
  <si>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</si>
  <si>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</si>
  <si>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</si>
  <si>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</si>
  <si>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</si>
  <si>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</si>
  <si>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</si>
  <si>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</si>
  <si>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</si>
  <si>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</si>
  <si>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</si>
  <si>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</si>
  <si>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</si>
  <si>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</si>
  <si>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</si>
  <si>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</si>
  <si>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</si>
  <si>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</si>
  <si>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</si>
  <si>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</si>
  <si>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</si>
  <si>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</si>
  <si>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</si>
  <si>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</si>
  <si>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</si>
  <si>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</si>
  <si>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</si>
  <si>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</si>
  <si>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</si>
  <si>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</si>
  <si>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</si>
  <si>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</si>
  <si>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</si>
  <si>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</si>
  <si>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</si>
  <si>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</si>
  <si>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</si>
  <si>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</si>
  <si>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</si>
  <si>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</si>
  <si>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</si>
  <si>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</si>
  <si>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</si>
  <si>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</si>
  <si>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</si>
  <si>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</si>
  <si>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</si>
  <si>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</si>
  <si>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</si>
  <si>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</si>
  <si>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</si>
  <si>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</si>
  <si>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</si>
  <si>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</si>
  <si>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</si>
  <si>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</si>
  <si>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</si>
  <si>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</si>
  <si>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</si>
  <si>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</si>
  <si>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</si>
  <si>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</si>
  <si>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</si>
  <si>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</si>
  <si>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</si>
  <si>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</si>
  <si>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</si>
  <si>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</si>
  <si>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</si>
  <si>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</si>
  <si>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</si>
  <si>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</si>
  <si>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</si>
  <si>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</si>
  <si>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</si>
  <si>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</si>
  <si>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</si>
  <si>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</si>
  <si>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</si>
  <si>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</si>
  <si>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</si>
  <si>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</si>
  <si>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</si>
  <si>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</si>
  <si>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</si>
  <si>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</si>
  <si>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</si>
  <si>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</si>
  <si>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</si>
  <si>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</si>
  <si>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</si>
  <si>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</si>
  <si>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</si>
  <si>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</si>
  <si>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</si>
  <si>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</si>
  <si>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</si>
  <si>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</si>
  <si>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</si>
  <si>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</si>
  <si>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</si>
  <si>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</si>
  <si>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</si>
  <si>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</si>
  <si>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</si>
  <si>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</si>
  <si>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</si>
  <si>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</si>
  <si>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</si>
  <si>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</si>
  <si>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</si>
  <si>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</si>
  <si>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</si>
  <si>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</si>
  <si>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</si>
  <si>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</si>
  <si>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</si>
  <si>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</si>
  <si>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</si>
  <si>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</si>
  <si>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</si>
  <si>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</si>
  <si>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</si>
  <si>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</si>
  <si>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</si>
  <si>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</si>
  <si>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</si>
  <si>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</si>
  <si>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</si>
  <si>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</si>
  <si>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</si>
  <si>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</si>
  <si>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</si>
  <si>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</si>
  <si>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</si>
  <si>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</si>
  <si>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</si>
  <si>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</si>
  <si>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</si>
  <si>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</si>
  <si>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</si>
  <si>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</si>
  <si>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</si>
  <si>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</si>
  <si>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</si>
  <si>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</si>
  <si>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</si>
  <si>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</si>
  <si>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</si>
  <si>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</si>
  <si>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</si>
  <si>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</si>
  <si>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</si>
  <si>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</si>
  <si>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</si>
  <si>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</si>
  <si>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</si>
  <si>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</si>
  <si>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</si>
  <si>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</si>
  <si>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</si>
  <si>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</si>
  <si>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</si>
  <si>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</si>
  <si>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</si>
  <si>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</si>
  <si>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</si>
  <si>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</si>
  <si>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</si>
  <si>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</si>
  <si>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</si>
  <si>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</si>
  <si>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</si>
  <si>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</si>
  <si>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</si>
  <si>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</si>
  <si>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</si>
  <si>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</si>
  <si>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</si>
  <si>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</si>
  <si>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</si>
  <si>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</si>
  <si>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</si>
  <si>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</si>
  <si>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</si>
  <si>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</si>
  <si>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</si>
  <si>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</si>
  <si>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</si>
  <si>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</si>
  <si>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</si>
  <si>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</si>
  <si>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</si>
  <si>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</si>
  <si>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</si>
  <si>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</si>
  <si>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</si>
  <si>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</si>
  <si>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</si>
  <si>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</si>
  <si>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</si>
  <si>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</si>
  <si>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</si>
  <si>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</si>
  <si>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</si>
  <si>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</si>
  <si>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</si>
  <si>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</si>
  <si>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</si>
  <si>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</si>
  <si>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</si>
  <si>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</si>
  <si>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</si>
  <si>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</si>
  <si>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</si>
  <si>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</si>
  <si>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</si>
  <si>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</si>
  <si>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</si>
  <si>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</si>
  <si>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</si>
  <si>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</si>
  <si>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</si>
  <si>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</si>
  <si>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</si>
  <si>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</si>
  <si>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</si>
  <si>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</si>
  <si>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</si>
  <si>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</si>
  <si>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</si>
  <si>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</si>
  <si>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</si>
  <si>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</si>
  <si>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</si>
  <si>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</si>
  <si>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</si>
  <si>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</si>
  <si>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</si>
  <si>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</si>
  <si>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</si>
  <si>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</si>
  <si>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</si>
  <si>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</si>
  <si>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</si>
  <si>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</si>
  <si>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</si>
  <si>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</si>
  <si>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</si>
  <si>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</si>
  <si>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</si>
  <si>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</si>
  <si>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</si>
  <si>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</si>
  <si>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</si>
  <si>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</si>
  <si>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</si>
  <si>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</si>
  <si>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</si>
  <si>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</si>
  <si>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</si>
  <si>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</si>
  <si>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</si>
  <si>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</si>
  <si>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</si>
  <si>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</si>
  <si>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</si>
  <si>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</si>
  <si>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</si>
  <si>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</si>
  <si>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</si>
  <si>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</si>
  <si>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</si>
  <si>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</si>
  <si>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</si>
  <si>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</si>
  <si>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</si>
  <si>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</si>
  <si>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</si>
  <si>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</si>
  <si>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</si>
  <si>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</si>
  <si>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</si>
  <si>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</si>
  <si>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</si>
  <si>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</si>
  <si>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</si>
  <si>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</si>
  <si>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</si>
  <si>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</si>
  <si>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</si>
  <si>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</si>
  <si>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</si>
  <si>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</si>
  <si>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</si>
  <si>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</si>
  <si>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</si>
  <si>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</si>
  <si>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</si>
  <si>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</si>
  <si>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</si>
  <si>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</si>
  <si>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</si>
  <si>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</si>
  <si>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</si>
  <si>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</si>
  <si>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</si>
  <si>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</si>
  <si>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</si>
  <si>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</si>
  <si>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</si>
  <si>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</si>
  <si>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</si>
  <si>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</si>
  <si>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</si>
  <si>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</si>
  <si>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</si>
  <si>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</si>
  <si>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</si>
  <si>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</si>
  <si>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</si>
  <si>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</si>
  <si>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</si>
  <si>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</si>
  <si>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</si>
  <si>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</si>
  <si>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</si>
  <si>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</si>
  <si>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</si>
  <si>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</si>
  <si>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</si>
  <si>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</si>
  <si>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</si>
  <si>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</si>
  <si>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</si>
  <si>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</si>
  <si>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</si>
  <si>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</si>
  <si>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</si>
  <si>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</si>
  <si>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</si>
  <si>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</si>
  <si>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</si>
  <si>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</si>
  <si>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</si>
  <si>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</si>
  <si>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</si>
  <si>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</si>
  <si>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</si>
  <si>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</si>
  <si>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</si>
  <si>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</si>
  <si>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</si>
  <si>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</si>
  <si>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</si>
  <si>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</si>
  <si>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</si>
  <si>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</si>
  <si>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</si>
  <si>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</si>
  <si>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</si>
  <si>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</si>
  <si>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</si>
  <si>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</si>
  <si>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</si>
  <si>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</si>
  <si>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</si>
  <si>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</si>
  <si>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</si>
  <si>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</si>
  <si>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</si>
  <si>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</si>
  <si>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</si>
  <si>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</si>
  <si>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</si>
  <si>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</si>
  <si>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</si>
  <si>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</si>
  <si>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</si>
  <si>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</si>
  <si>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</si>
  <si>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</si>
  <si>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</si>
  <si>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</si>
  <si>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</si>
  <si>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</si>
  <si>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</si>
  <si>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</si>
  <si>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</si>
  <si>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</si>
  <si>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</si>
  <si>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</si>
  <si>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</si>
  <si>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</si>
  <si>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</si>
  <si>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</si>
  <si>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</si>
  <si>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</si>
  <si>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</si>
  <si>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</si>
  <si>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</si>
  <si>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</si>
  <si>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</si>
  <si>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</si>
  <si>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</si>
  <si>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</si>
  <si>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</si>
  <si>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</si>
  <si>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</si>
  <si>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</si>
  <si>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</si>
  <si>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</si>
  <si>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</si>
  <si>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</si>
  <si>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</si>
  <si>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</si>
  <si>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</si>
  <si>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</si>
  <si>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</si>
  <si>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</si>
  <si>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</si>
  <si>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</si>
  <si>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</si>
  <si>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</si>
  <si>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</si>
  <si>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</si>
  <si>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</si>
  <si>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</si>
  <si>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</si>
  <si>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</si>
  <si>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</si>
  <si>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</si>
  <si>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</si>
  <si>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</si>
  <si>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</si>
  <si>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</si>
  <si>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</si>
  <si>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</si>
  <si>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</si>
  <si>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</si>
  <si>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</si>
  <si>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</si>
  <si>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</si>
  <si>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</si>
  <si>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</si>
  <si>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</si>
  <si>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</si>
  <si>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</si>
  <si>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</si>
  <si>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</si>
  <si>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</si>
  <si>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</si>
  <si>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</si>
  <si>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</si>
  <si>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</si>
  <si>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</si>
  <si>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</si>
  <si>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</si>
  <si>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</si>
  <si>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</si>
  <si>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</si>
  <si>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</si>
  <si>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</si>
  <si>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</si>
  <si>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</si>
  <si>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</si>
  <si>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</si>
  <si>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</si>
  <si>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</si>
  <si>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</si>
  <si>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</si>
  <si>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</si>
  <si>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</si>
  <si>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</si>
  <si>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</si>
  <si>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</si>
  <si>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</si>
  <si>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</si>
  <si>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</si>
  <si>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</si>
  <si>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</si>
  <si>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</si>
  <si>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</si>
  <si>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</si>
  <si>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</si>
  <si>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</si>
  <si>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</si>
  <si>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</si>
  <si>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</si>
  <si>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</si>
  <si>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</si>
  <si>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</si>
  <si>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</si>
  <si>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</si>
  <si>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</si>
  <si>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</si>
  <si>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</si>
  <si>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</si>
  <si>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</si>
  <si>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</si>
  <si>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</si>
  <si>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</si>
  <si>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</si>
  <si>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</si>
  <si>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</si>
  <si>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</si>
  <si>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</si>
  <si>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</si>
  <si>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</si>
  <si>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</si>
  <si>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</si>
  <si>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</si>
  <si>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</si>
  <si>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</si>
  <si>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</si>
  <si>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</si>
  <si>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</si>
  <si>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</si>
  <si>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</si>
  <si>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</si>
  <si>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</si>
  <si>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</si>
  <si>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</si>
  <si>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</si>
  <si>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</si>
  <si>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</si>
  <si>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</si>
  <si>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</si>
  <si>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</si>
  <si>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</si>
  <si>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</si>
  <si>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</si>
  <si>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</si>
  <si>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</si>
  <si>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</si>
  <si>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</si>
  <si>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</si>
  <si>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</si>
  <si>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</si>
  <si>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</si>
  <si>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</si>
  <si>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</si>
  <si>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</si>
  <si>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</si>
  <si>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</si>
  <si>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</si>
  <si>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</si>
  <si>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</si>
  <si>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</si>
  <si>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</si>
  <si>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</si>
  <si>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</si>
  <si>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</si>
  <si>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</si>
  <si>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</si>
  <si>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</si>
  <si>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</si>
  <si>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</si>
  <si>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</si>
  <si>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</si>
  <si>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</si>
  <si>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</si>
  <si>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</si>
  <si>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</si>
  <si>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</si>
  <si>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</si>
  <si>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</si>
  <si>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</si>
  <si>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</si>
  <si>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</si>
  <si>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</si>
  <si>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</si>
  <si>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</si>
  <si>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</si>
  <si>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</si>
  <si>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</si>
  <si>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</si>
  <si>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</si>
  <si>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</si>
  <si>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</si>
  <si>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</si>
  <si>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</si>
  <si>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</si>
  <si>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</si>
  <si>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</si>
  <si>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</si>
  <si>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</si>
  <si>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</si>
  <si>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</si>
  <si>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</si>
  <si>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</si>
  <si>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</si>
  <si>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</si>
  <si>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</si>
  <si>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</si>
  <si>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</si>
  <si>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</si>
  <si>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</si>
  <si>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</si>
  <si>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</si>
  <si>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</si>
  <si>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</si>
  <si>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</si>
  <si>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</si>
  <si>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</si>
  <si>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</si>
  <si>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</si>
  <si>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</si>
  <si>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</si>
  <si>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</si>
  <si>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</si>
  <si>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</si>
  <si>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</si>
  <si>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</si>
  <si>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</si>
  <si>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</si>
  <si>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</si>
  <si>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</si>
  <si>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</si>
  <si>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</si>
  <si>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</si>
  <si>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</si>
  <si>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</si>
  <si>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</si>
  <si>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</si>
  <si>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</si>
  <si>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</si>
  <si>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</si>
  <si>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</si>
  <si>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</si>
  <si>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</si>
  <si>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</si>
  <si>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</si>
  <si>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</si>
  <si>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</si>
  <si>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</si>
  <si>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</si>
  <si>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</si>
  <si>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</si>
  <si>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</si>
  <si>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</si>
  <si>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</si>
  <si>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</si>
  <si>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</si>
  <si>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</si>
  <si>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</si>
  <si>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</si>
  <si>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</si>
  <si>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</si>
  <si>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</si>
  <si>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</si>
  <si>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</si>
  <si>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</si>
  <si>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</si>
  <si>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</si>
  <si>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</si>
  <si>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</si>
  <si>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</si>
  <si>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</si>
  <si>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</si>
  <si>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</si>
  <si>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</si>
  <si>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</si>
  <si>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</si>
  <si>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</si>
  <si>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</si>
  <si>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</si>
  <si>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</si>
  <si>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</si>
  <si>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</si>
  <si>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</si>
  <si>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</si>
  <si>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</si>
  <si>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</si>
  <si>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</si>
  <si>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</si>
  <si>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</si>
  <si>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</si>
  <si>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</si>
  <si>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</si>
  <si>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</si>
  <si>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</si>
  <si>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</si>
  <si>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</si>
  <si>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</si>
  <si>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</si>
  <si>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</si>
  <si>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</si>
  <si>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</si>
  <si>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</si>
  <si>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</si>
  <si>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</si>
  <si>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</si>
  <si>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</si>
  <si>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</si>
  <si>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</si>
  <si>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</si>
  <si>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</si>
  <si>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</si>
  <si>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</si>
  <si>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</si>
  <si>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</si>
  <si>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</si>
  <si>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</si>
  <si>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</si>
  <si>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</si>
  <si>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</si>
  <si>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</si>
  <si>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</si>
  <si>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</si>
  <si>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</si>
  <si>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</si>
  <si>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</si>
  <si>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</si>
  <si>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</si>
  <si>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</si>
  <si>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</si>
  <si>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</si>
  <si>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</si>
  <si>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</si>
  <si>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</si>
  <si>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</si>
  <si>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</si>
  <si>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</si>
  <si>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</si>
  <si>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</si>
  <si>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</si>
  <si>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</si>
  <si>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</si>
  <si>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</si>
  <si>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</si>
  <si>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</si>
  <si>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</si>
  <si>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</si>
  <si>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</si>
  <si>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</si>
  <si>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</si>
  <si>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</si>
  <si>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</si>
  <si>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</si>
  <si>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</si>
  <si>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</si>
  <si>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</si>
  <si>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</si>
  <si>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</si>
  <si>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</si>
  <si>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</si>
  <si>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</si>
  <si>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</si>
  <si>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</si>
  <si>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</si>
  <si>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</si>
  <si>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</si>
  <si>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</si>
  <si>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</si>
  <si>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</si>
  <si>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</si>
  <si>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</si>
  <si>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</si>
  <si>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</si>
  <si>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</si>
  <si>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</si>
  <si>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</si>
  <si>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</si>
  <si>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</si>
  <si>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</si>
  <si>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</si>
  <si>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</si>
  <si>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</si>
  <si>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</si>
  <si>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</si>
  <si>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</si>
  <si>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</si>
  <si>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</si>
  <si>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</si>
  <si>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</si>
  <si>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</si>
  <si>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</si>
  <si>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</si>
  <si>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</si>
  <si>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</si>
  <si>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</si>
  <si>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</si>
  <si>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</si>
  <si>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</si>
  <si>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</si>
  <si>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</si>
  <si>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</si>
  <si>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</si>
  <si>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</si>
  <si>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</si>
  <si>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</si>
  <si>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</si>
  <si>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</si>
  <si>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</si>
  <si>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</si>
  <si>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</si>
  <si>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</si>
  <si>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</si>
  <si>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</si>
  <si>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</si>
  <si>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</si>
  <si>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</si>
  <si>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</si>
  <si>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</si>
  <si>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</si>
  <si>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</si>
  <si>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</si>
  <si>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</si>
  <si>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</si>
  <si>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</si>
  <si>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</si>
  <si>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</si>
  <si>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</si>
  <si>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</si>
  <si>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</si>
  <si>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</si>
  <si>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</si>
  <si>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</si>
  <si>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</si>
  <si>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</si>
  <si>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</si>
  <si>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</si>
  <si>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</si>
  <si>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</si>
  <si>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</si>
  <si>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</si>
  <si>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</si>
  <si>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</si>
  <si>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</si>
  <si>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</si>
  <si>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</si>
  <si>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</si>
  <si>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</si>
  <si>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</si>
  <si>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</si>
  <si>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</si>
  <si>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</si>
  <si>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</si>
  <si>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</si>
  <si>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</si>
  <si>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</si>
  <si>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</si>
  <si>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</si>
  <si>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</si>
  <si>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</si>
  <si>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</si>
  <si>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</si>
  <si>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</si>
  <si>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</si>
  <si>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</si>
  <si>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</si>
  <si>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</si>
  <si>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</si>
  <si>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</si>
  <si>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</si>
  <si>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</si>
  <si>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</si>
  <si>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</si>
  <si>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</si>
  <si>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</si>
  <si>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</si>
  <si>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</si>
  <si>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</si>
  <si>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</si>
  <si>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</si>
  <si>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</si>
  <si>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</si>
  <si>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</si>
  <si>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</si>
  <si>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</si>
  <si>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</si>
  <si>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</si>
  <si>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</si>
  <si>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</si>
  <si>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</si>
  <si>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</si>
  <si>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</si>
  <si>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</si>
  <si>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</si>
  <si>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</si>
  <si>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</si>
  <si>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</si>
  <si>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</si>
  <si>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</si>
  <si>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</si>
  <si>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</si>
  <si>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</si>
  <si>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</si>
  <si>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</si>
  <si>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</si>
  <si>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</si>
  <si>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</si>
  <si>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</si>
  <si>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</si>
  <si>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</si>
  <si>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</si>
  <si>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</si>
  <si>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</si>
  <si>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</si>
  <si>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</si>
  <si>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</si>
  <si>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</si>
  <si>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</si>
  <si>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</si>
  <si>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</si>
  <si>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</si>
  <si>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</si>
  <si>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</si>
  <si>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</si>
  <si>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</si>
  <si>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</si>
  <si>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</si>
  <si>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</si>
  <si>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</si>
  <si>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</si>
  <si>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</si>
  <si>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</si>
  <si>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</si>
  <si>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</si>
  <si>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</si>
  <si>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</si>
  <si>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</si>
  <si>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</si>
  <si>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</si>
  <si>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</si>
  <si>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</si>
  <si>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</si>
  <si>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</si>
  <si>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</si>
  <si>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</si>
  <si>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</si>
  <si>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</si>
  <si>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</si>
  <si>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</si>
  <si>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</si>
  <si>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</si>
  <si>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</si>
  <si>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</si>
  <si>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</si>
  <si>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</si>
  <si>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</si>
  <si>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</si>
  <si>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</si>
  <si>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</si>
  <si>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</si>
  <si>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</si>
  <si>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</si>
  <si>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</si>
  <si>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</si>
  <si>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</si>
  <si>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</si>
  <si>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</si>
  <si>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</si>
  <si>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</si>
  <si>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</si>
  <si>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</si>
  <si>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</si>
  <si>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</si>
  <si>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</si>
  <si>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</si>
  <si>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</si>
  <si>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</si>
  <si>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</si>
  <si>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</si>
  <si>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</si>
  <si>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</si>
  <si>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</si>
  <si>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</si>
  <si>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</si>
  <si>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</si>
  <si>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</si>
  <si>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</si>
  <si>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</si>
  <si>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</si>
  <si>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</si>
  <si>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</si>
  <si>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</si>
  <si>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</si>
  <si>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</si>
  <si>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</si>
  <si>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</si>
  <si>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</si>
  <si>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</si>
  <si>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</si>
  <si>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</si>
  <si>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</si>
  <si>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</si>
  <si>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</si>
  <si>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</si>
  <si>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</si>
  <si>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</si>
  <si>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</si>
  <si>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</si>
  <si>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</si>
  <si>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</si>
  <si>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</si>
  <si>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</si>
  <si>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</si>
  <si>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</si>
  <si>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</si>
  <si>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</si>
  <si>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</si>
  <si>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</si>
  <si>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</si>
  <si>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</si>
  <si>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</si>
  <si>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</si>
  <si>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</si>
  <si>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</si>
  <si>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</si>
  <si>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</si>
  <si>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</si>
  <si>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</si>
  <si>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</si>
  <si>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</si>
  <si>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</si>
  <si>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</si>
  <si>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</si>
  <si>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</si>
  <si>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</si>
  <si>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</si>
  <si>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</si>
  <si>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</si>
  <si>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</si>
  <si>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</si>
  <si>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</si>
  <si>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</si>
  <si>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</si>
  <si>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</si>
  <si>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</si>
  <si>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</si>
  <si>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</si>
  <si>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</si>
  <si>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</si>
  <si>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</si>
  <si>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</si>
  <si>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</si>
  <si>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</si>
  <si>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</si>
  <si>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</si>
  <si>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</si>
  <si>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</si>
  <si>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</si>
  <si>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</si>
  <si>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</si>
  <si>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</si>
  <si>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</si>
  <si>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</si>
  <si>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</si>
  <si>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</si>
  <si>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</si>
  <si>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</si>
  <si>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</si>
  <si>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</si>
  <si>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</si>
  <si>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</si>
  <si>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</si>
  <si>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</si>
  <si>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</si>
  <si>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</si>
  <si>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</si>
  <si>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</si>
  <si>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</si>
  <si>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</si>
  <si>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</si>
  <si>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</si>
  <si>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</si>
  <si>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</si>
  <si>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</si>
  <si>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</si>
  <si>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</si>
  <si>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</si>
  <si>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</si>
  <si>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</si>
  <si>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</si>
  <si>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</si>
  <si>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</si>
  <si>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</si>
  <si>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</si>
  <si>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</si>
  <si>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</si>
  <si>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</si>
  <si>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</si>
  <si>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</si>
  <si>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</si>
  <si>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</si>
  <si>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</si>
  <si>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</si>
  <si>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</si>
  <si>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</si>
  <si>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</si>
  <si>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</si>
  <si>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</si>
  <si>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</si>
  <si>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</si>
  <si>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</si>
  <si>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</si>
  <si>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</si>
  <si>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</si>
  <si>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</si>
  <si>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</si>
  <si>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</si>
  <si>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</si>
  <si>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</si>
  <si>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</si>
  <si>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</si>
  <si>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</si>
  <si>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</si>
  <si>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</si>
  <si>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</si>
  <si>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</si>
  <si>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</si>
  <si>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</si>
  <si>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</si>
  <si>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</si>
  <si>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</si>
  <si>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</si>
  <si>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</si>
  <si>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</si>
  <si>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</si>
  <si>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</si>
  <si>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</si>
  <si>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</si>
  <si>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</si>
  <si>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</si>
  <si>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</si>
  <si>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</si>
  <si>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</si>
  <si>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</si>
  <si>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</si>
  <si>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</si>
  <si>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</si>
  <si>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</si>
  <si>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</si>
  <si>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</si>
  <si>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</si>
  <si>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</si>
  <si>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</si>
  <si>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</si>
  <si>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</si>
  <si>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</si>
  <si>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</si>
  <si>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</si>
  <si>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</si>
  <si>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</si>
  <si>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</si>
  <si>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</si>
  <si>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</si>
  <si>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</si>
  <si>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</si>
  <si>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</si>
  <si>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</si>
  <si>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</si>
  <si>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</si>
  <si>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</si>
  <si>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</si>
  <si>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</si>
  <si>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</si>
  <si>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</si>
  <si>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</si>
  <si>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</si>
  <si>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</si>
  <si>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</si>
  <si>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</si>
  <si>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</si>
  <si>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</si>
  <si>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</si>
  <si>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</si>
  <si>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</si>
  <si>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</si>
  <si>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</si>
  <si>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</si>
  <si>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</si>
  <si>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</si>
  <si>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</si>
  <si>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</si>
  <si>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</si>
  <si>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</si>
  <si>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</si>
  <si>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</si>
  <si>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</si>
  <si>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</si>
  <si>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</si>
  <si>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</si>
  <si>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</si>
  <si>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</si>
  <si>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</si>
  <si>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</si>
  <si>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</si>
  <si>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</si>
  <si>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</si>
  <si>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</si>
  <si>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</si>
  <si>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</si>
  <si>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</si>
  <si>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</si>
  <si>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</si>
  <si>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</si>
  <si>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</si>
  <si>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</si>
  <si>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</si>
  <si>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</si>
  <si>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</si>
  <si>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</si>
  <si>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</si>
  <si>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</si>
  <si>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</si>
  <si>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</si>
  <si>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</si>
  <si>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</si>
  <si>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</si>
  <si>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</si>
  <si>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</si>
  <si>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</si>
  <si>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</si>
  <si>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</si>
  <si>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</si>
  <si>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</si>
  <si>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</si>
  <si>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</si>
  <si>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</si>
  <si>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</si>
  <si>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</si>
  <si>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</si>
  <si>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</si>
  <si>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</si>
  <si>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</si>
  <si>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</si>
  <si>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</si>
  <si>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</si>
  <si>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</si>
  <si>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</si>
  <si>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</si>
  <si>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</si>
  <si>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</si>
  <si>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</si>
  <si>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</si>
  <si>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</si>
  <si>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</si>
  <si>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</si>
  <si>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</si>
  <si>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</si>
  <si>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</si>
  <si>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</si>
  <si>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</si>
  <si>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</si>
  <si>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</si>
  <si>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</si>
  <si>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</si>
  <si>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</si>
  <si>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</si>
  <si>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</si>
  <si>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</si>
  <si>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</si>
  <si>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</si>
  <si>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</si>
  <si>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</si>
  <si>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</si>
  <si>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</si>
  <si>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</si>
  <si>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</si>
  <si>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</si>
  <si>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</si>
  <si>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</si>
  <si>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</si>
  <si>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</si>
  <si>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</si>
  <si>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</si>
  <si>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</si>
  <si>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</si>
  <si>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</si>
  <si>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</si>
  <si>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</si>
  <si>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</si>
  <si>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</si>
  <si>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</si>
  <si>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</si>
  <si>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</si>
  <si>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</si>
  <si>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</si>
  <si>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</si>
  <si>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</si>
  <si>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</si>
  <si>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</si>
  <si>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</si>
  <si>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</si>
  <si>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</si>
  <si>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</si>
  <si>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</si>
  <si>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</si>
  <si>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</si>
  <si>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</si>
  <si>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</si>
  <si>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</si>
  <si>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</si>
  <si>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</si>
  <si>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</si>
  <si>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</si>
  <si>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</si>
  <si>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</si>
  <si>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</si>
  <si>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</si>
  <si>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</si>
  <si>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</si>
  <si>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</si>
  <si>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</si>
  <si>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</si>
  <si>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</si>
  <si>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</si>
  <si>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</si>
  <si>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</si>
  <si>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</si>
  <si>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</si>
  <si>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</si>
  <si>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</si>
  <si>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</si>
  <si>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</si>
  <si>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</si>
  <si>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</si>
  <si>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</si>
  <si>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</si>
  <si>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</si>
  <si>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</si>
  <si>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</si>
  <si>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</si>
  <si>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</si>
  <si>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</si>
  <si>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</si>
  <si>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</si>
  <si>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</si>
  <si>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</si>
  <si>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</si>
  <si>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</si>
  <si>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</si>
  <si>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</si>
  <si>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</si>
  <si>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</si>
  <si>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</si>
  <si>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</si>
  <si>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</si>
  <si>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</si>
  <si>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</si>
  <si>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</si>
  <si>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</si>
  <si>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</si>
  <si>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</si>
  <si>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</si>
  <si>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</si>
  <si>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</si>
  <si>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</si>
  <si>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</si>
  <si>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</si>
  <si>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</si>
  <si>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</si>
  <si>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</si>
  <si>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</si>
  <si>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</si>
  <si>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</si>
  <si>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</si>
  <si>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</si>
  <si>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</si>
  <si>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</si>
  <si>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</si>
  <si>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</si>
  <si>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</si>
  <si>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</si>
  <si>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</si>
  <si>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</si>
  <si>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</si>
  <si>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</si>
  <si>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</si>
  <si>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</si>
  <si>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</si>
  <si>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</si>
  <si>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</si>
  <si>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</si>
  <si>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</si>
  <si>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</si>
  <si>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</si>
  <si>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</si>
  <si>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</si>
  <si>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</si>
  <si>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</si>
  <si>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</si>
  <si>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</si>
  <si>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</si>
  <si>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</si>
  <si>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</si>
  <si>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</si>
  <si>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</si>
  <si>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</si>
  <si>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</si>
  <si>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</si>
  <si>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</si>
  <si>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</si>
  <si>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</si>
  <si>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</si>
  <si>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</si>
  <si>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</si>
  <si>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</si>
  <si>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</si>
  <si>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</si>
  <si>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</si>
  <si>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</si>
  <si>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</si>
  <si>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</si>
  <si>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</si>
  <si>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</si>
  <si>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</si>
  <si>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</si>
  <si>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</si>
  <si>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</si>
  <si>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</si>
  <si>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</si>
  <si>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</si>
  <si>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</si>
  <si>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</si>
  <si>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</si>
  <si>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</si>
  <si>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</si>
  <si>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</si>
  <si>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</si>
  <si>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</si>
  <si>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</si>
  <si>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</si>
  <si>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</si>
  <si>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</si>
  <si>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</si>
  <si>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</si>
  <si>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</si>
  <si>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</si>
  <si>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</si>
  <si>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</si>
  <si>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</si>
  <si>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</si>
  <si>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</si>
  <si>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</si>
  <si>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</si>
  <si>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</si>
  <si>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</si>
  <si>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</si>
  <si>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</si>
  <si>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</si>
  <si>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</si>
  <si>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</si>
  <si>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</si>
  <si>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</si>
  <si>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</si>
  <si>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</si>
  <si>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</si>
  <si>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</si>
  <si>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</si>
  <si>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</si>
  <si>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</si>
  <si>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</si>
  <si>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</si>
  <si>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</si>
  <si>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</si>
  <si>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</si>
  <si>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</si>
  <si>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</si>
  <si>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</si>
  <si>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</si>
  <si>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</si>
  <si>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</si>
  <si>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</si>
  <si>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</si>
  <si>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</si>
  <si>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</si>
  <si>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</si>
  <si>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</si>
  <si>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</si>
  <si>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</si>
  <si>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</si>
  <si>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</si>
  <si>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</si>
  <si>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</si>
  <si>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</si>
  <si>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</si>
  <si>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</si>
  <si>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</si>
  <si>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</si>
  <si>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</si>
  <si>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</si>
  <si>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</si>
  <si>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</si>
  <si>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</si>
  <si>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</si>
  <si>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</si>
  <si>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</si>
  <si>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</si>
  <si>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</si>
  <si>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</si>
  <si>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</si>
  <si>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</si>
  <si>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</si>
  <si>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</si>
  <si>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</si>
  <si>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</si>
  <si>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</si>
  <si>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</si>
  <si>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</si>
  <si>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</si>
  <si>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</si>
  <si>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</si>
  <si>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</si>
  <si>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</si>
  <si>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</si>
  <si>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</si>
  <si>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</si>
  <si>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</si>
  <si>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</si>
  <si>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</si>
  <si>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</si>
  <si>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</si>
  <si>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</si>
  <si>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</si>
  <si>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</si>
  <si>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</si>
  <si>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</si>
  <si>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</si>
  <si>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</si>
  <si>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</si>
  <si>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</si>
  <si>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</si>
  <si>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</si>
  <si>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</si>
  <si>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</si>
  <si>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</si>
  <si>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</si>
  <si>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</si>
  <si>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</si>
  <si>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</si>
  <si>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</si>
  <si>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</si>
  <si>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</si>
  <si>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</si>
  <si>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</si>
  <si>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</si>
  <si>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</si>
  <si>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</si>
  <si>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</si>
  <si>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</si>
  <si>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</si>
  <si>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</si>
  <si>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</si>
  <si>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</si>
  <si>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</si>
  <si>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</si>
  <si>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</si>
  <si>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</si>
  <si>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</si>
  <si>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</si>
  <si>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</si>
  <si>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</si>
  <si>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</si>
  <si>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</si>
  <si>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</si>
  <si>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</si>
  <si>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</si>
  <si>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</si>
  <si>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</si>
  <si>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</si>
  <si>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</si>
  <si>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</si>
  <si>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</si>
  <si>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</si>
  <si>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</si>
  <si>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</si>
  <si>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</si>
  <si>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</si>
  <si>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</si>
  <si>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</si>
  <si>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</si>
  <si>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</si>
  <si>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</si>
  <si>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</si>
  <si>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</si>
  <si>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</si>
  <si>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</si>
  <si>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</si>
  <si>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</si>
  <si>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</si>
  <si>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</si>
  <si>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</si>
  <si>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</si>
  <si>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</si>
  <si>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</si>
  <si>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</si>
  <si>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</si>
  <si>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</si>
  <si>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</si>
  <si>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</si>
  <si>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</si>
  <si>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</si>
  <si>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</si>
  <si>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</si>
  <si>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</si>
  <si>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</si>
  <si>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</si>
  <si>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</si>
  <si>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</si>
  <si>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</si>
  <si>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</si>
  <si>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</si>
  <si>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</si>
  <si>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</si>
  <si>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</si>
  <si>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</si>
  <si>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</si>
  <si>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</si>
  <si>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</si>
  <si>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</si>
  <si>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</si>
  <si>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</si>
  <si>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</si>
  <si>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</si>
  <si>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</si>
  <si>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</si>
  <si>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</si>
  <si>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</si>
  <si>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</si>
  <si>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</si>
  <si>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</si>
  <si>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</si>
  <si>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</si>
  <si>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</si>
  <si>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</si>
  <si>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</si>
  <si>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</si>
  <si>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</si>
  <si>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</si>
  <si>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</si>
  <si>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</si>
  <si>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</si>
  <si>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</si>
  <si>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</si>
  <si>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</si>
  <si>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</si>
  <si>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</si>
  <si>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</si>
  <si>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</si>
  <si>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</si>
  <si>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</si>
  <si>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</si>
  <si>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</si>
  <si>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</si>
  <si>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</si>
  <si>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</si>
  <si>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</si>
  <si>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</si>
  <si>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</si>
  <si>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</si>
  <si>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</si>
  <si>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</si>
  <si>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</si>
  <si>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</si>
  <si>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</si>
  <si>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</si>
  <si>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</si>
  <si>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</si>
  <si>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</si>
  <si>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</si>
  <si>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</si>
  <si>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</si>
  <si>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</si>
  <si>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</si>
  <si>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</si>
  <si>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</si>
  <si>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</si>
  <si>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</si>
  <si>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</si>
  <si>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</si>
  <si>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</si>
  <si>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</si>
  <si>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</si>
  <si>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</si>
  <si>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</si>
  <si>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</si>
  <si>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</si>
  <si>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</si>
  <si>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</si>
  <si>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</si>
  <si>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</si>
  <si>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</si>
  <si>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</si>
  <si>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</si>
  <si>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</si>
  <si>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</si>
  <si>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</si>
  <si>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</si>
  <si>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</si>
  <si>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</si>
  <si>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</si>
  <si>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</si>
  <si>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</si>
  <si>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</si>
  <si>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</si>
  <si>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</si>
  <si>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</si>
  <si>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</si>
  <si>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</si>
  <si>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</si>
  <si>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</si>
  <si>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</si>
  <si>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</si>
  <si>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</si>
  <si>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</si>
  <si>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</si>
  <si>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</si>
  <si>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</si>
  <si>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</si>
  <si>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</si>
  <si>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</si>
  <si>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</si>
  <si>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</si>
  <si>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</si>
  <si>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</si>
  <si>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</si>
  <si>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</si>
  <si>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</si>
  <si>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</si>
  <si>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</si>
  <si>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</si>
  <si>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</si>
  <si>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</si>
  <si>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</si>
  <si>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</si>
  <si>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</si>
  <si>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</si>
  <si>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</si>
  <si>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</si>
  <si>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</si>
  <si>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</si>
  <si>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</si>
  <si>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</si>
  <si>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</si>
  <si>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</si>
  <si>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</si>
  <si>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</si>
  <si>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</si>
  <si>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</si>
  <si>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</si>
  <si>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</si>
  <si>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</si>
  <si>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</si>
  <si>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</si>
  <si>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</si>
  <si>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</si>
  <si>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</si>
  <si>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</si>
  <si>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</si>
  <si>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</si>
  <si>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</si>
  <si>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</si>
  <si>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</si>
  <si>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</si>
  <si>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</si>
  <si>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</si>
  <si>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</si>
  <si>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</si>
  <si>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</si>
  <si>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</si>
  <si>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</si>
  <si>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</si>
  <si>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</si>
  <si>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</si>
  <si>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</si>
  <si>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</si>
  <si>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</si>
  <si>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</si>
  <si>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</si>
  <si>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</si>
  <si>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</si>
  <si>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</si>
  <si>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</si>
  <si>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</si>
  <si>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</si>
  <si>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</si>
  <si>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</si>
  <si>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</si>
  <si>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</si>
  <si>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</si>
  <si>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</si>
  <si>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</si>
  <si>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</si>
  <si>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</si>
  <si>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</si>
  <si>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</si>
  <si>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</si>
  <si>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</si>
  <si>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</si>
  <si>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</si>
  <si>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</si>
  <si>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</si>
  <si>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</si>
  <si>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</si>
  <si>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</si>
  <si>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</si>
  <si>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</si>
  <si>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</si>
  <si>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</si>
  <si>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</si>
  <si>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</si>
  <si>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</si>
  <si>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</si>
  <si>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</si>
  <si>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</si>
  <si>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</si>
  <si>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</si>
  <si>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</si>
  <si>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</si>
  <si>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</si>
  <si>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</si>
  <si>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</si>
  <si>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</si>
  <si>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</si>
  <si>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</si>
  <si>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</si>
  <si>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</si>
  <si>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</si>
  <si>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</si>
  <si>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</si>
  <si>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</si>
  <si>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</si>
  <si>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</si>
  <si>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</si>
  <si>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</si>
  <si>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</si>
  <si>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</si>
  <si>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</si>
  <si>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</si>
  <si>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</si>
  <si>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</si>
  <si>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</si>
  <si>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</si>
  <si>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</si>
  <si>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</si>
  <si>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</si>
  <si>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</si>
  <si>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</si>
  <si>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</si>
  <si>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</si>
  <si>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</si>
  <si>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</si>
  <si>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</si>
  <si>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</si>
  <si>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</si>
  <si>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</si>
  <si>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</si>
  <si>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</si>
  <si>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</si>
  <si>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</si>
  <si>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</si>
  <si>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</si>
  <si>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</si>
  <si>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</si>
  <si>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</si>
  <si>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</si>
  <si>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</si>
  <si>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</si>
  <si>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</si>
  <si>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</si>
  <si>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</si>
  <si>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</si>
  <si>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</si>
  <si>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</si>
  <si>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</si>
  <si>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</si>
  <si>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</si>
  <si>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</si>
  <si>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</si>
  <si>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</si>
  <si>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</si>
  <si>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</si>
  <si>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</si>
  <si>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</si>
  <si>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</si>
  <si>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</si>
  <si>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</si>
  <si>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</si>
  <si>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</si>
  <si>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</si>
  <si>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</si>
  <si>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</si>
  <si>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</si>
  <si>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</si>
  <si>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</si>
  <si>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</si>
  <si>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</si>
  <si>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</si>
  <si>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</si>
  <si>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</si>
  <si>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</si>
  <si>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</si>
  <si>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</si>
  <si>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</si>
  <si>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</si>
  <si>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</si>
  <si>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</si>
  <si>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</si>
  <si>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</si>
  <si>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</si>
  <si>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</si>
  <si>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</si>
  <si>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</si>
  <si>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</si>
  <si>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</si>
  <si>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</si>
  <si>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</si>
  <si>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</si>
  <si>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</si>
  <si>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</si>
  <si>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</si>
  <si>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</si>
  <si>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</si>
  <si>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</si>
  <si>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</si>
  <si>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</si>
  <si>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</si>
  <si>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</si>
  <si>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</si>
  <si>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</si>
  <si>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</si>
  <si>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</si>
  <si>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</si>
  <si>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</si>
  <si>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</si>
  <si>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</si>
  <si>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</si>
  <si>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</si>
  <si>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</si>
  <si>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</si>
  <si>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</si>
  <si>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</si>
  <si>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</si>
  <si>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</si>
  <si>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</si>
  <si>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</si>
  <si>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</si>
  <si>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</si>
  <si>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</si>
  <si>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</si>
  <si>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</si>
  <si>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</si>
  <si>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</si>
  <si>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</si>
  <si>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</si>
  <si>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</si>
  <si>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</si>
  <si>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</si>
  <si>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</si>
  <si>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</si>
  <si>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</si>
  <si>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</si>
  <si>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</si>
  <si>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</si>
  <si>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</si>
  <si>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</si>
  <si>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</si>
  <si>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</si>
  <si>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</si>
  <si>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</si>
  <si>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</si>
  <si>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</si>
  <si>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</si>
  <si>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</si>
  <si>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</si>
  <si>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</si>
  <si>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</si>
  <si>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</si>
  <si>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</si>
  <si>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</si>
  <si>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</si>
  <si>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</si>
  <si>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</si>
  <si>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</si>
  <si>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</si>
  <si>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</si>
  <si>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</si>
  <si>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</si>
  <si>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</si>
  <si>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</si>
  <si>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</si>
  <si>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</si>
  <si>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</si>
  <si>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</si>
  <si>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</si>
  <si>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</si>
  <si>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</si>
  <si>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</si>
  <si>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</si>
  <si>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</si>
  <si>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</si>
  <si>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</si>
  <si>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</si>
  <si>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</si>
  <si>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</si>
  <si>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</si>
  <si>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</si>
  <si>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</si>
  <si>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</si>
  <si>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</si>
  <si>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</si>
  <si>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</si>
  <si>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</si>
  <si>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</si>
  <si>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</si>
  <si>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</si>
  <si>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</si>
  <si>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</si>
  <si>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</si>
  <si>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</si>
  <si>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</si>
  <si>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</si>
  <si>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</si>
  <si>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</si>
  <si>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</si>
  <si>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</si>
  <si>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</si>
  <si>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</si>
  <si>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</si>
  <si>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</si>
  <si>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</si>
  <si>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</si>
  <si>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</si>
  <si>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</si>
  <si>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</si>
  <si>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</si>
  <si>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</si>
  <si>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</si>
  <si>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</si>
  <si>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</si>
  <si>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</si>
  <si>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</si>
  <si>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</si>
  <si>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</si>
  <si>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</si>
  <si>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</si>
  <si>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</si>
  <si>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</si>
  <si>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</si>
  <si>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</si>
  <si>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</si>
  <si>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</si>
  <si>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</si>
  <si>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</si>
  <si>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</si>
  <si>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</si>
  <si>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</si>
  <si>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</si>
  <si>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</si>
  <si>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</si>
  <si>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</si>
  <si>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</si>
  <si>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</si>
  <si>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</si>
  <si>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</si>
  <si>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</si>
  <si>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</si>
  <si>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</si>
  <si>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</si>
  <si>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</si>
  <si>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</si>
  <si>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</si>
  <si>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</si>
  <si>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</si>
  <si>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</si>
  <si>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</si>
  <si>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</si>
  <si>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</si>
  <si>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</si>
  <si>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</si>
  <si>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</si>
  <si>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</si>
  <si>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</si>
  <si>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</si>
  <si>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</si>
  <si>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</si>
  <si>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</si>
  <si>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</si>
  <si>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</si>
  <si>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</si>
  <si>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</si>
  <si>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</si>
  <si>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</si>
  <si>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</si>
  <si>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</si>
  <si>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</si>
  <si>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</si>
  <si>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</si>
  <si>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</si>
  <si>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</si>
  <si>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</si>
  <si>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</si>
  <si>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</si>
  <si>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</si>
  <si>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</si>
  <si>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</si>
  <si>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</si>
  <si>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</si>
  <si>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</si>
  <si>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</si>
  <si>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</si>
  <si>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</si>
  <si>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</si>
  <si>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</si>
  <si>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</si>
  <si>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</si>
  <si>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</si>
  <si>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</si>
  <si>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</si>
  <si>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</si>
  <si>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</si>
  <si>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</si>
  <si>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</si>
  <si>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</si>
  <si>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</si>
  <si>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</si>
  <si>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</si>
  <si>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</si>
  <si>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</si>
  <si>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</si>
  <si>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</si>
  <si>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</si>
  <si>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</si>
  <si>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</si>
  <si>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</si>
  <si>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</si>
  <si>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</si>
  <si>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</si>
  <si>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</si>
  <si>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</si>
  <si>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</si>
  <si>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</si>
  <si>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</si>
  <si>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</si>
  <si>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</si>
  <si>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</si>
  <si>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</si>
  <si>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</si>
  <si>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</si>
  <si>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</si>
  <si>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</si>
  <si>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</si>
  <si>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</si>
  <si>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</si>
  <si>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</si>
  <si>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</si>
  <si>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</si>
  <si>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</si>
  <si>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</si>
  <si>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</si>
  <si>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</si>
  <si>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</si>
  <si>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</si>
  <si>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</si>
  <si>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</si>
  <si>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</si>
  <si>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</si>
  <si>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</si>
  <si>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</si>
  <si>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</si>
  <si>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</si>
  <si>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</si>
  <si>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</si>
  <si>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</si>
  <si>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</si>
  <si>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</si>
  <si>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</si>
  <si>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</si>
  <si>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</si>
  <si>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</si>
  <si>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</si>
  <si>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</si>
  <si>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</si>
  <si>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</si>
  <si>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</si>
  <si>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</si>
  <si>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</si>
  <si>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</si>
  <si>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</si>
  <si>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</si>
  <si>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</si>
  <si>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</si>
  <si>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</si>
  <si>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</si>
  <si>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</si>
  <si>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</si>
  <si>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</si>
  <si>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</si>
  <si>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</si>
  <si>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</si>
  <si>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</si>
  <si>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</si>
  <si>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</si>
  <si>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</si>
  <si>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</si>
  <si>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</si>
  <si>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</si>
  <si>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</si>
  <si>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</si>
  <si>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</si>
  <si>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</si>
  <si>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</si>
  <si>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</si>
  <si>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</si>
  <si>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</si>
  <si>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</si>
  <si>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</si>
  <si>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</si>
  <si>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</si>
  <si>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</si>
  <si>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</si>
  <si>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</si>
  <si>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</si>
  <si>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</si>
  <si>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</si>
  <si>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</si>
  <si>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</si>
  <si>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</si>
  <si>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</si>
  <si>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</si>
  <si>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</si>
  <si>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</si>
  <si>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</si>
  <si>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</si>
  <si>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</si>
  <si>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</si>
  <si>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</si>
  <si>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</si>
  <si>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</si>
  <si>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</si>
  <si>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</si>
  <si>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</si>
  <si>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</si>
  <si>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</si>
  <si>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</si>
  <si>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</si>
  <si>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</si>
  <si>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</si>
  <si>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</si>
  <si>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</si>
  <si>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</si>
  <si>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</si>
  <si>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</si>
  <si>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</si>
  <si>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</si>
  <si>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</si>
  <si>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</si>
  <si>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</si>
  <si>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</si>
  <si>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</si>
  <si>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</si>
  <si>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</si>
  <si>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</si>
  <si>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</si>
  <si>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</si>
  <si>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</si>
  <si>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</si>
  <si>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</si>
  <si>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</si>
  <si>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</si>
  <si>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</si>
  <si>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</si>
  <si>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</si>
  <si>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</si>
  <si>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</si>
  <si>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</si>
  <si>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</si>
  <si>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</si>
  <si>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</si>
  <si>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</si>
  <si>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</si>
  <si>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</si>
  <si>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</si>
  <si>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</si>
  <si>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</si>
  <si>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</si>
  <si>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</si>
  <si>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</si>
  <si>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</si>
  <si>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</si>
  <si>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</si>
  <si>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</si>
  <si>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</si>
  <si>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</si>
  <si>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</si>
  <si>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</si>
  <si>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</si>
  <si>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</si>
  <si>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</si>
  <si>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</si>
  <si>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</si>
  <si>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</si>
  <si>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</si>
  <si>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</si>
  <si>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</si>
  <si>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</si>
  <si>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</si>
  <si>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</si>
  <si>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</si>
  <si>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</si>
  <si>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</si>
  <si>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</si>
  <si>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</si>
  <si>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</si>
  <si>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</si>
  <si>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</si>
  <si>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</si>
  <si>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</si>
  <si>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</si>
  <si>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</si>
  <si>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</si>
  <si>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</si>
  <si>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</si>
  <si>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</si>
  <si>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</si>
  <si>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</si>
  <si>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</si>
  <si>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</si>
  <si>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</si>
  <si>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</si>
  <si>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</si>
  <si>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</si>
  <si>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</si>
  <si>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</si>
  <si>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</si>
  <si>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</si>
  <si>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</si>
  <si>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</si>
  <si>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</si>
  <si>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</si>
  <si>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</si>
  <si>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</si>
  <si>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</si>
  <si>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</si>
  <si>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</si>
  <si>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</si>
  <si>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</si>
  <si>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</si>
  <si>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</si>
  <si>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</si>
  <si>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</si>
  <si>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</si>
  <si>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</si>
  <si>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</si>
  <si>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</si>
  <si>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</si>
  <si>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</si>
  <si>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</si>
  <si>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</si>
  <si>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</si>
  <si>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</si>
  <si>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</si>
  <si>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</si>
  <si>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</si>
  <si>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</si>
  <si>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</si>
  <si>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</si>
  <si>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</si>
  <si>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</si>
  <si>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</si>
  <si>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</si>
  <si>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</si>
  <si>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</si>
  <si>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</si>
  <si>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</si>
  <si>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</si>
  <si>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</si>
  <si>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</si>
  <si>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</si>
  <si>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</si>
  <si>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</si>
  <si>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</si>
  <si>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</si>
  <si>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</si>
  <si>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</si>
  <si>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</si>
  <si>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</si>
  <si>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</si>
  <si>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</si>
  <si>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</si>
  <si>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</si>
  <si>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</si>
  <si>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</si>
  <si>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</si>
  <si>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</si>
  <si>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</si>
  <si>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</si>
  <si>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</si>
  <si>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</si>
  <si>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</si>
  <si>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</si>
  <si>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</si>
  <si>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</si>
  <si>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</si>
  <si>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</si>
  <si>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</si>
  <si>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</si>
  <si>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</si>
  <si>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</si>
  <si>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</si>
  <si>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</si>
  <si>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</si>
  <si>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</si>
  <si>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</si>
  <si>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</si>
  <si>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</si>
  <si>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</si>
  <si>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</si>
  <si>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</si>
  <si>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</si>
  <si>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</si>
  <si>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</si>
  <si>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</si>
  <si>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</si>
  <si>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</si>
  <si>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</si>
  <si>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</si>
  <si>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</si>
  <si>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</si>
  <si>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</si>
  <si>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</si>
  <si>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</si>
  <si>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</si>
  <si>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</si>
  <si>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</si>
  <si>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</si>
  <si>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</si>
  <si>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</si>
  <si>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</si>
  <si>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</si>
  <si>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</si>
  <si>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</si>
  <si>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</si>
  <si>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</si>
  <si>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</si>
  <si>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</si>
  <si>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</si>
  <si>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</si>
  <si>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</si>
  <si>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</si>
  <si>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</si>
  <si>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</si>
  <si>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</si>
  <si>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</si>
  <si>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</si>
  <si>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</si>
  <si>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</si>
  <si>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</si>
  <si>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</si>
  <si>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</si>
  <si>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</si>
  <si>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</si>
  <si>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</si>
  <si>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</si>
  <si>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</si>
  <si>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</si>
  <si>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</si>
  <si>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</si>
  <si>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</si>
  <si>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</si>
  <si>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</si>
  <si>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</si>
  <si>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</si>
  <si>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</si>
  <si>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</si>
  <si>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</si>
  <si>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</si>
  <si>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</si>
  <si>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</si>
  <si>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</si>
  <si>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</si>
  <si>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</si>
  <si>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</si>
  <si>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</si>
  <si>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</si>
  <si>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</si>
  <si>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</si>
  <si>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</si>
  <si>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</si>
  <si>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</si>
  <si>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</si>
  <si>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</si>
  <si>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</si>
  <si>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</si>
  <si>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</si>
  <si>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</si>
  <si>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</si>
  <si>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</si>
  <si>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</si>
  <si>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</si>
  <si>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</si>
  <si>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</si>
  <si>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</si>
  <si>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</si>
  <si>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</si>
  <si>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</si>
  <si>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</si>
  <si>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</si>
  <si>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</si>
  <si>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</si>
  <si>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</si>
  <si>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</si>
  <si>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</si>
  <si>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</si>
  <si>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</si>
  <si>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</si>
  <si>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</si>
  <si>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</si>
  <si>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</si>
  <si>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</si>
  <si>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</si>
  <si>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</si>
  <si>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</si>
  <si>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</si>
  <si>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</si>
  <si>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</si>
  <si>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</si>
  <si>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</si>
  <si>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</si>
  <si>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</si>
  <si>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</si>
  <si>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</si>
  <si>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</si>
  <si>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</si>
  <si>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</si>
  <si>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</si>
  <si>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</si>
  <si>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</si>
  <si>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</si>
  <si>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</si>
  <si>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</si>
  <si>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</si>
  <si>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</si>
  <si>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</si>
  <si>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</si>
  <si>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</si>
  <si>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</si>
  <si>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</si>
  <si>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</si>
  <si>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</si>
  <si>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</si>
  <si>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</si>
  <si>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</si>
  <si>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</si>
  <si>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</si>
  <si>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</si>
  <si>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</si>
  <si>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</si>
  <si>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</si>
  <si>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</si>
  <si>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</si>
  <si>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</si>
  <si>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</si>
  <si>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</si>
  <si>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</si>
  <si>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</si>
  <si>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</si>
  <si>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</si>
  <si>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</si>
  <si>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</si>
  <si>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</si>
  <si>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</si>
  <si>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</si>
  <si>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</si>
  <si>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</si>
  <si>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</si>
  <si>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</si>
  <si>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</si>
  <si>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</si>
  <si>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</si>
  <si>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</si>
  <si>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</si>
  <si>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</si>
  <si>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</si>
  <si>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</si>
  <si>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</si>
  <si>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</si>
  <si>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</si>
  <si>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</si>
  <si>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</si>
  <si>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</si>
  <si>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</si>
  <si>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</si>
  <si>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</si>
  <si>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</si>
  <si>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</si>
  <si>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</si>
  <si>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</si>
  <si>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</si>
  <si>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</si>
  <si>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</si>
  <si>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</si>
  <si>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</si>
  <si>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</si>
  <si>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</si>
  <si>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</si>
  <si>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</si>
  <si>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</si>
  <si>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</si>
  <si>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</si>
  <si>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</si>
  <si>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</si>
  <si>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</si>
  <si>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</si>
  <si>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</si>
  <si>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</si>
  <si>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</si>
  <si>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</si>
  <si>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</si>
  <si>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</si>
  <si>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</si>
  <si>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</si>
  <si>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</si>
  <si>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</si>
  <si>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</si>
  <si>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</si>
  <si>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</si>
  <si>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</si>
  <si>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</si>
  <si>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</si>
  <si>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</si>
  <si>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</si>
  <si>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</si>
  <si>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</si>
  <si>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</si>
  <si>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</si>
  <si>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</si>
  <si>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</si>
  <si>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</si>
  <si>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</si>
  <si>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</si>
  <si>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</si>
  <si>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</si>
  <si>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</si>
  <si>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</si>
  <si>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</si>
  <si>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</si>
  <si>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</si>
  <si>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</si>
  <si>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</si>
  <si>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</si>
  <si>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</si>
  <si>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</si>
  <si>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</si>
  <si>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</si>
  <si>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</si>
  <si>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</si>
  <si>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</si>
  <si>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</si>
  <si>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</si>
  <si>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</si>
  <si>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</si>
  <si>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</si>
  <si>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</si>
  <si>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</si>
  <si>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</si>
  <si>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</si>
  <si>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</si>
  <si>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</si>
  <si>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</si>
  <si>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</si>
  <si>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</si>
  <si>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</si>
  <si>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</si>
  <si>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</si>
  <si>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</si>
  <si>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</si>
  <si>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</si>
  <si>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</si>
  <si>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</si>
  <si>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</si>
  <si>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</si>
  <si>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</si>
  <si>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</si>
  <si>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</si>
  <si>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</si>
  <si>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</si>
  <si>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</si>
  <si>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</si>
  <si>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</si>
  <si>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</si>
  <si>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</si>
  <si>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</si>
  <si>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</si>
  <si>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</si>
  <si>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</si>
  <si>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</si>
  <si>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</si>
  <si>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</si>
  <si>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</si>
  <si>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</si>
  <si>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</si>
  <si>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</si>
  <si>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</si>
  <si>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</si>
  <si>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</si>
  <si>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</si>
  <si>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</si>
  <si>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</si>
  <si>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</si>
  <si>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</si>
  <si>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</si>
  <si>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</si>
  <si>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</si>
  <si>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</si>
  <si>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</si>
  <si>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</si>
  <si>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</si>
  <si>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</si>
  <si>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</si>
  <si>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</si>
  <si>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</si>
  <si>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</si>
  <si>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</si>
  <si>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</si>
  <si>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</si>
  <si>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</si>
  <si>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</si>
  <si>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</si>
  <si>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</si>
  <si>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</si>
  <si>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</si>
  <si>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</si>
  <si>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</si>
  <si>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</si>
  <si>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</si>
  <si>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</si>
  <si>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</si>
  <si>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</si>
  <si>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</si>
  <si>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</si>
  <si>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</si>
  <si>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</si>
  <si>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</si>
  <si>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</si>
  <si>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</si>
  <si>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</si>
  <si>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</si>
  <si>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</si>
  <si>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</si>
  <si>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</si>
  <si>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</si>
  <si>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</si>
  <si>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</si>
  <si>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</si>
  <si>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</si>
  <si>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</si>
  <si>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</si>
  <si>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</si>
  <si>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</si>
  <si>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</si>
  <si>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</si>
  <si>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</si>
  <si>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</si>
  <si>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</si>
  <si>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</si>
  <si>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</si>
  <si>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</si>
  <si>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</si>
  <si>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</si>
  <si>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</si>
  <si>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</si>
  <si>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</si>
  <si>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</si>
  <si>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</si>
  <si>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</si>
  <si>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</si>
  <si>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</si>
  <si>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</si>
  <si>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</si>
  <si>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</si>
  <si>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</si>
  <si>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</si>
  <si>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</si>
  <si>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</si>
  <si>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</si>
  <si>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</si>
  <si>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</si>
  <si>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</si>
  <si>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</si>
  <si>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</si>
  <si>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</si>
  <si>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</si>
  <si>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</si>
  <si>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</si>
  <si>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</si>
  <si>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</si>
  <si>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</si>
  <si>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</si>
  <si>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</si>
  <si>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</si>
  <si>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</si>
  <si>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</si>
  <si>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</si>
  <si>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</si>
  <si>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</si>
  <si>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</si>
  <si>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</si>
  <si>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</si>
  <si>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</si>
  <si>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</si>
  <si>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</si>
  <si>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</si>
  <si>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</si>
  <si>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</si>
  <si>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</si>
  <si>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</si>
  <si>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</si>
  <si>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</si>
  <si>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</si>
  <si>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</si>
  <si>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</si>
  <si>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</si>
  <si>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</si>
  <si>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</si>
  <si>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</si>
  <si>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</si>
  <si>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</si>
  <si>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</si>
  <si>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</si>
  <si>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</si>
  <si>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</si>
  <si>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</si>
  <si>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</si>
  <si>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</si>
  <si>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</si>
  <si>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</si>
  <si>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</si>
  <si>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</si>
  <si>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</si>
  <si>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</si>
  <si>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</si>
  <si>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</si>
  <si>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</si>
  <si>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</si>
  <si>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</si>
  <si>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</si>
  <si>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</si>
  <si>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</si>
  <si>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</si>
  <si>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</si>
  <si>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</si>
  <si>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</si>
  <si>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</si>
  <si>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</si>
  <si>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</si>
  <si>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</si>
  <si>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</si>
  <si>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</si>
  <si>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</si>
  <si>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</si>
  <si>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</si>
  <si>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</si>
  <si>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</si>
  <si>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</si>
  <si>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</si>
  <si>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</si>
  <si>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</si>
  <si>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</si>
  <si>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</si>
  <si>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</si>
  <si>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</si>
  <si>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</si>
  <si>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</si>
  <si>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</si>
  <si>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</si>
  <si>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</si>
  <si>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</si>
  <si>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</si>
  <si>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</si>
  <si>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</si>
  <si>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</si>
  <si>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</si>
  <si>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</si>
  <si>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</si>
  <si>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</si>
  <si>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</si>
  <si>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</si>
  <si>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</si>
  <si>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</si>
  <si>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</si>
  <si>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</si>
  <si>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</si>
  <si>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</si>
  <si>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</si>
  <si>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</si>
  <si>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</si>
  <si>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</si>
  <si>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</si>
  <si>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</si>
  <si>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</si>
  <si>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</si>
  <si>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</si>
  <si>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</si>
  <si>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</si>
  <si>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</si>
  <si>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</si>
  <si>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</si>
  <si>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</si>
  <si>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</si>
  <si>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</si>
  <si>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</si>
  <si>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</si>
  <si>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</si>
  <si>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</si>
  <si>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</si>
  <si>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</si>
  <si>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</si>
  <si>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</si>
  <si>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</si>
  <si>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</si>
  <si>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</si>
  <si>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</si>
  <si>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</si>
  <si>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</si>
  <si>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</si>
  <si>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</si>
  <si>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</si>
  <si>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</si>
  <si>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</si>
  <si>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</si>
  <si>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</si>
  <si>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</si>
  <si>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</si>
  <si>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</si>
  <si>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</si>
  <si>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</si>
  <si>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</si>
  <si>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</si>
  <si>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</si>
  <si>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</si>
  <si>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</si>
  <si>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</si>
  <si>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</si>
  <si>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</si>
  <si>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</si>
  <si>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</si>
  <si>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</si>
  <si>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</si>
  <si>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</si>
  <si>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</si>
  <si>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</si>
  <si>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</si>
  <si>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</si>
  <si>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</si>
  <si>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</si>
  <si>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</si>
  <si>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</si>
  <si>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</si>
  <si>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</si>
  <si>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</si>
  <si>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</si>
  <si>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</si>
  <si>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</si>
  <si>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</si>
  <si>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</si>
  <si>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</si>
  <si>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</si>
  <si>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</si>
  <si>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</si>
  <si>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</si>
  <si>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</si>
  <si>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</si>
  <si>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</si>
  <si>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</si>
  <si>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</si>
  <si>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</si>
  <si>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</si>
  <si>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</si>
  <si>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</si>
  <si>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</si>
  <si>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</si>
  <si>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</si>
  <si>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</si>
  <si>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</si>
  <si>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</si>
  <si>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</si>
  <si>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</si>
  <si>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</si>
  <si>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</si>
  <si>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</si>
  <si>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</si>
  <si>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</si>
  <si>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</si>
  <si>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</si>
  <si>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</si>
  <si>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</si>
  <si>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</si>
  <si>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</si>
  <si>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</si>
  <si>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</si>
  <si>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</si>
  <si>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</si>
  <si>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</si>
  <si>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</si>
  <si>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</si>
  <si>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</si>
  <si>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</si>
  <si>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</si>
  <si>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</si>
  <si>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</si>
  <si>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</si>
  <si>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</si>
  <si>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</si>
  <si>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</si>
  <si>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</si>
  <si>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</si>
  <si>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</si>
  <si>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</si>
  <si>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</si>
  <si>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</si>
  <si>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</si>
  <si>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</si>
  <si>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</si>
  <si>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</si>
  <si>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</si>
  <si>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</si>
  <si>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</si>
  <si>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</si>
  <si>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</si>
  <si>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</si>
  <si>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</si>
  <si>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</si>
  <si>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</si>
  <si>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</si>
  <si>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</si>
  <si>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</si>
  <si>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</si>
  <si>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</si>
  <si>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</si>
  <si>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</si>
  <si>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</si>
  <si>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</si>
  <si>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</si>
  <si>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</si>
  <si>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</si>
  <si>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</si>
  <si>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</si>
  <si>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</si>
  <si>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</si>
  <si>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</si>
  <si>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</si>
  <si>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</si>
  <si>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</si>
  <si>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</si>
  <si>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</si>
  <si>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</si>
  <si>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</si>
  <si>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</si>
  <si>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</si>
  <si>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</si>
  <si>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</si>
  <si>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</si>
  <si>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</si>
  <si>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</si>
  <si>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</si>
  <si>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</si>
  <si>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</si>
  <si>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</si>
  <si>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</si>
  <si>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</si>
  <si>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</si>
  <si>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</si>
  <si>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</si>
  <si>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</si>
  <si>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</si>
  <si>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</si>
  <si>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</si>
  <si>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</si>
  <si>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</si>
  <si>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</si>
  <si>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</si>
  <si>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</si>
  <si>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</si>
  <si>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</si>
  <si>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</si>
  <si>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</si>
  <si>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</si>
  <si>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</si>
  <si>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</si>
  <si>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</si>
  <si>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</si>
  <si>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</si>
  <si>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</si>
  <si>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</si>
  <si>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</si>
  <si>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</si>
  <si>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</si>
  <si>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</si>
  <si>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</si>
  <si>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</si>
  <si>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</si>
  <si>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</si>
  <si>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</si>
  <si>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</si>
  <si>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</si>
  <si>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</si>
  <si>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</si>
  <si>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</si>
  <si>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</si>
  <si>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</si>
  <si>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</si>
  <si>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</si>
  <si>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</si>
  <si>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</si>
  <si>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</si>
  <si>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</si>
  <si>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</si>
  <si>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</si>
  <si>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</si>
  <si>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</si>
  <si>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</si>
  <si>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</si>
  <si>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</si>
  <si>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</si>
  <si>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</si>
  <si>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</si>
  <si>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</si>
  <si>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</si>
  <si>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</si>
  <si>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</si>
  <si>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</si>
  <si>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</si>
  <si>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</si>
  <si>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</si>
  <si>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</si>
  <si>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</si>
  <si>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</si>
  <si>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</si>
  <si>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</si>
  <si>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</si>
  <si>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</si>
  <si>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</si>
  <si>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</si>
  <si>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</si>
  <si>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</si>
  <si>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</si>
  <si>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</si>
  <si>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</si>
  <si>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</si>
  <si>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</si>
  <si>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</si>
  <si>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</si>
  <si>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</si>
  <si>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</si>
  <si>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</si>
  <si>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</si>
  <si>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</si>
  <si>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</si>
  <si>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</si>
  <si>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</si>
  <si>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</si>
  <si>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</si>
  <si>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</si>
  <si>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</si>
  <si>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</si>
  <si>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</si>
  <si>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</si>
  <si>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</si>
  <si>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</si>
  <si>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</si>
  <si>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</si>
  <si>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</si>
  <si>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</si>
  <si>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</si>
  <si>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</si>
  <si>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</si>
  <si>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</si>
  <si>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</si>
  <si>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</si>
  <si>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</si>
  <si>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</si>
  <si>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</si>
  <si>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</si>
  <si>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</si>
  <si>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</si>
  <si>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</si>
  <si>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</si>
  <si>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</si>
  <si>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</si>
  <si>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</si>
  <si>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</si>
  <si>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</si>
  <si>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</si>
  <si>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</si>
  <si>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</si>
  <si>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</si>
  <si>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</si>
  <si>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</si>
  <si>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</si>
  <si>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</si>
  <si>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</si>
  <si>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</si>
  <si>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</si>
  <si>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</si>
  <si>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</si>
  <si>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</si>
  <si>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</si>
  <si>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</si>
  <si>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</si>
  <si>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</si>
  <si>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</si>
  <si>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</si>
  <si>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</si>
  <si>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</si>
  <si>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</si>
  <si>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</si>
  <si>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</si>
  <si>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</si>
  <si>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</si>
  <si>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</si>
  <si>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</si>
  <si>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</si>
  <si>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</si>
  <si>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</si>
  <si>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</si>
  <si>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</si>
  <si>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</si>
  <si>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</si>
  <si>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</si>
  <si>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</si>
  <si>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</si>
  <si>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</si>
  <si>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</si>
  <si>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</si>
  <si>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</si>
  <si>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</si>
  <si>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</si>
  <si>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</si>
  <si>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</si>
  <si>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</si>
  <si>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</si>
  <si>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</si>
  <si>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</si>
  <si>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</si>
  <si>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</si>
  <si>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</si>
  <si>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</si>
  <si>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</si>
  <si>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</si>
  <si>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</si>
  <si>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</si>
  <si>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</si>
  <si>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</si>
  <si>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</si>
  <si>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</si>
  <si>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</si>
  <si>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</si>
  <si>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</si>
  <si>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</si>
  <si>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</si>
  <si>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</si>
  <si>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</si>
  <si>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</si>
  <si>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</si>
  <si>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</si>
  <si>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</si>
  <si>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</si>
  <si>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</si>
  <si>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</si>
  <si>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</si>
  <si>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</si>
  <si>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</si>
  <si>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</si>
  <si>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</si>
  <si>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</si>
  <si>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</si>
  <si>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</si>
  <si>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</si>
  <si>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</si>
  <si>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</si>
  <si>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</si>
  <si>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</si>
  <si>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</si>
  <si>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</si>
  <si>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</si>
  <si>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</si>
  <si>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</si>
  <si>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</si>
  <si>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</si>
  <si>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</si>
  <si>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</si>
  <si>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</si>
  <si>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</si>
  <si>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</si>
  <si>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</si>
  <si>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</si>
  <si>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</si>
  <si>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</si>
  <si>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</si>
  <si>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</si>
  <si>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</si>
  <si>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</si>
  <si>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</si>
  <si>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</si>
  <si>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</si>
  <si>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</si>
  <si>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</si>
  <si>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</si>
  <si>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</si>
  <si>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</si>
  <si>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</si>
  <si>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</si>
  <si>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</si>
  <si>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</si>
  <si>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</si>
  <si>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</si>
  <si>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</si>
  <si>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</si>
  <si>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</si>
  <si>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</si>
  <si>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</si>
  <si>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</si>
  <si>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</si>
  <si>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</si>
  <si>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</si>
  <si>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</si>
  <si>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</si>
  <si>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</si>
  <si>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</si>
  <si>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</si>
  <si>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</si>
  <si>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</si>
  <si>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</si>
  <si>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</si>
  <si>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</si>
  <si>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</si>
  <si>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</si>
  <si>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</si>
  <si>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</si>
  <si>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</si>
  <si>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</si>
  <si>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</si>
  <si>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</si>
  <si>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</si>
  <si>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</si>
  <si>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</si>
  <si>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</si>
  <si>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</si>
  <si>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</si>
  <si>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</si>
  <si>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</si>
  <si>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</si>
  <si>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</si>
  <si>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</si>
  <si>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</si>
  <si>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</si>
  <si>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</si>
  <si>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</si>
  <si>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</si>
  <si>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</si>
  <si>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</si>
  <si>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</si>
  <si>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</si>
  <si>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</si>
  <si>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</si>
  <si>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</si>
  <si>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</si>
  <si>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</si>
  <si>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</si>
  <si>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</si>
  <si>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</si>
  <si>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</si>
  <si>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</si>
  <si>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</si>
  <si>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</si>
  <si>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</si>
  <si>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</si>
  <si>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</si>
  <si>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</si>
  <si>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</si>
  <si>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</si>
  <si>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</si>
  <si>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</si>
  <si>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</si>
  <si>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</si>
  <si>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</si>
  <si>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</si>
  <si>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</si>
  <si>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</si>
  <si>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</si>
  <si>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</si>
  <si>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</si>
  <si>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</si>
  <si>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</si>
  <si>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</si>
  <si>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</si>
  <si>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</si>
  <si>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</si>
  <si>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</si>
  <si>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</si>
  <si>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</si>
  <si>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</si>
  <si>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</si>
  <si>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</si>
  <si>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</si>
  <si>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</si>
  <si>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</si>
  <si>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</si>
  <si>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</si>
  <si>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</si>
  <si>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</si>
  <si>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</si>
  <si>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</si>
  <si>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</si>
  <si>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</si>
  <si>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</si>
  <si>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</si>
  <si>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</si>
  <si>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</si>
  <si>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</si>
  <si>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</si>
  <si>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</si>
  <si>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</si>
  <si>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</si>
  <si>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</si>
  <si>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</si>
  <si>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</si>
  <si>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</si>
  <si>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</si>
  <si>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</si>
  <si>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</si>
  <si>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</si>
  <si>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</si>
  <si>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</si>
  <si>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</si>
  <si>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</si>
  <si>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</si>
  <si>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</si>
  <si>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</si>
  <si>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</si>
  <si>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</si>
  <si>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</si>
  <si>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</si>
  <si>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</si>
  <si>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</si>
  <si>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</si>
  <si>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</si>
  <si>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</si>
  <si>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</si>
  <si>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</si>
  <si>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</si>
  <si>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</si>
  <si>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</si>
  <si>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</si>
  <si>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</si>
  <si>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</si>
  <si>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</si>
  <si>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</si>
  <si>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</si>
  <si>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</si>
  <si>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</si>
  <si>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</si>
  <si>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</si>
  <si>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</si>
  <si>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</si>
  <si>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</si>
  <si>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</si>
  <si>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</si>
  <si>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</si>
  <si>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</si>
  <si>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</si>
  <si>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</si>
  <si>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</si>
  <si>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</si>
  <si>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</si>
  <si>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</si>
  <si>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</si>
  <si>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</si>
  <si>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</si>
  <si>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</si>
  <si>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</si>
  <si>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</si>
  <si>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</si>
  <si>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</si>
  <si>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</si>
  <si>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</si>
  <si>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</si>
  <si>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</si>
  <si>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</si>
  <si>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</si>
  <si>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</si>
  <si>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</si>
  <si>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</si>
  <si>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</si>
  <si>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</si>
  <si>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</si>
  <si>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</si>
  <si>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</si>
  <si>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</si>
  <si>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</si>
  <si>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</si>
  <si>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</si>
  <si>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</si>
  <si>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</si>
  <si>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</si>
  <si>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</si>
  <si>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</si>
  <si>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</si>
  <si>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</si>
  <si>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</si>
  <si>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</si>
  <si>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</si>
  <si>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</si>
  <si>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</si>
  <si>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</si>
  <si>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</si>
  <si>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</si>
  <si>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</si>
  <si>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</si>
  <si>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</si>
  <si>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</si>
  <si>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</si>
  <si>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</si>
  <si>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</si>
  <si>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</si>
  <si>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</si>
  <si>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</si>
  <si>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</si>
  <si>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</si>
  <si>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</si>
  <si>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</si>
  <si>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</si>
  <si>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</si>
  <si>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</si>
  <si>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</si>
  <si>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</si>
  <si>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</si>
  <si>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</si>
  <si>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</si>
  <si>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</si>
  <si>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</si>
  <si>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</si>
  <si>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</si>
  <si>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</si>
  <si>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</si>
  <si>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</si>
  <si>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</si>
  <si>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</si>
  <si>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</si>
  <si>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</si>
  <si>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</si>
  <si>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</si>
  <si>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</si>
  <si>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</si>
  <si>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</si>
  <si>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</si>
  <si>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</si>
  <si>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</si>
  <si>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</si>
  <si>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</si>
  <si>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</si>
  <si>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</si>
  <si>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</si>
  <si>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</si>
  <si>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</si>
  <si>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</si>
  <si>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</si>
  <si>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</si>
  <si>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</si>
  <si>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</si>
  <si>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</si>
  <si>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</si>
  <si>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</si>
  <si>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</si>
  <si>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</si>
  <si>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</si>
  <si>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</si>
  <si>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</si>
  <si>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</si>
  <si>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</si>
  <si>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</si>
  <si>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</si>
  <si>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</si>
  <si>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</si>
  <si>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</si>
  <si>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</si>
  <si>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</si>
  <si>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</si>
  <si>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</si>
  <si>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</si>
  <si>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</si>
  <si>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</si>
  <si>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</si>
  <si>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</si>
  <si>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</si>
  <si>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</si>
  <si>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</si>
  <si>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</si>
  <si>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</si>
  <si>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</si>
  <si>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</si>
  <si>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</si>
  <si>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</si>
  <si>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</si>
  <si>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</si>
  <si>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</si>
  <si>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</si>
  <si>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</si>
  <si>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</si>
  <si>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</si>
  <si>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</si>
  <si>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</si>
  <si>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</si>
  <si>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</si>
  <si>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</si>
  <si>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</si>
  <si>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</si>
  <si>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</si>
  <si>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</si>
  <si>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</si>
  <si>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</si>
  <si>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</si>
  <si>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</si>
  <si>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</si>
  <si>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</si>
  <si>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</si>
  <si>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</si>
  <si>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</si>
  <si>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</si>
  <si>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</si>
  <si>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</si>
  <si>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</si>
  <si>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</si>
  <si>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</si>
  <si>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</si>
  <si>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</si>
  <si>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</si>
  <si>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</si>
  <si>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</si>
  <si>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</si>
  <si>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</si>
  <si>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</si>
  <si>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</si>
  <si>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</si>
  <si>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</si>
  <si>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</si>
  <si>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</si>
  <si>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</si>
  <si>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</si>
  <si>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</si>
  <si>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</si>
  <si>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</si>
  <si>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</si>
  <si>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</si>
  <si>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</si>
  <si>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</si>
  <si>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</si>
  <si>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</si>
  <si>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</si>
  <si>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</si>
  <si>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</si>
  <si>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</si>
  <si>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</si>
  <si>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</si>
  <si>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</si>
  <si>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</si>
  <si>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</si>
  <si>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</si>
  <si>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</si>
  <si>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</si>
  <si>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</si>
  <si>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</si>
  <si>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</si>
  <si>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</si>
  <si>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</si>
  <si>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</si>
  <si>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</si>
  <si>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</si>
  <si>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</si>
  <si>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</si>
  <si>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</si>
  <si>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</si>
  <si>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</si>
  <si>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</si>
  <si>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</si>
  <si>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</si>
  <si>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</si>
  <si>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</si>
  <si>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</si>
  <si>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</si>
  <si>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</si>
  <si>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</si>
  <si>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</si>
  <si>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</si>
  <si>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</si>
  <si>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</si>
  <si>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</si>
  <si>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</si>
  <si>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</si>
  <si>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</si>
  <si>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</si>
  <si>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</si>
  <si>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</si>
  <si>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</si>
  <si>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</si>
  <si>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</si>
  <si>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</si>
  <si>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</si>
  <si>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</si>
  <si>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</si>
  <si>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</si>
  <si>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</si>
  <si>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</si>
  <si>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</si>
  <si>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</si>
  <si>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</si>
  <si>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</si>
  <si>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</si>
  <si>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</si>
  <si>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</si>
  <si>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</si>
  <si>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</si>
  <si>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</si>
  <si>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</si>
  <si>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</si>
  <si>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</si>
  <si>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</si>
  <si>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</si>
  <si>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</si>
  <si>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</si>
  <si>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</si>
  <si>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</si>
  <si>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</si>
  <si>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</si>
  <si>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</si>
  <si>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</si>
  <si>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</si>
  <si>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</si>
  <si>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</si>
  <si>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</si>
  <si>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</si>
  <si>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</si>
  <si>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</si>
  <si>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</si>
  <si>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</si>
  <si>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</si>
  <si>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</si>
  <si>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</si>
  <si>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</si>
  <si>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</si>
  <si>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</si>
  <si>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</si>
  <si>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</si>
  <si>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</si>
  <si>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</si>
  <si>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</si>
  <si>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</si>
  <si>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</si>
  <si>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</si>
  <si>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</si>
  <si>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</si>
  <si>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</si>
  <si>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</si>
  <si>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</si>
  <si>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</si>
  <si>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</si>
  <si>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</si>
  <si>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</si>
  <si>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</si>
  <si>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</si>
  <si>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</si>
  <si>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</si>
  <si>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</si>
  <si>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</si>
  <si>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</si>
  <si>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</si>
  <si>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</si>
  <si>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</si>
  <si>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</si>
  <si>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</si>
  <si>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</si>
  <si>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</si>
  <si>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</si>
  <si>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</si>
  <si>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</si>
  <si>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</si>
  <si>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</si>
  <si>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</si>
  <si>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</si>
  <si>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</si>
  <si>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</si>
  <si>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</si>
  <si>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</si>
  <si>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</si>
  <si>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</si>
  <si>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</si>
  <si>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</si>
  <si>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</si>
  <si>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</si>
  <si>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</si>
  <si>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</si>
  <si>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</si>
  <si>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</si>
  <si>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</si>
  <si>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</si>
  <si>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</si>
  <si>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</si>
  <si>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</si>
  <si>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</si>
  <si>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</si>
  <si>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</si>
  <si>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</si>
  <si>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</si>
  <si>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</si>
  <si>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</si>
  <si>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</si>
  <si>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</si>
  <si>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</si>
  <si>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</si>
  <si>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</si>
  <si>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</si>
  <si>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</si>
  <si>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</si>
  <si>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</si>
  <si>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</si>
  <si>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</si>
  <si>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</si>
  <si>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</si>
  <si>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</si>
  <si>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</si>
  <si>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</si>
  <si>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</si>
  <si>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</si>
  <si>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</si>
  <si>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</si>
  <si>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</si>
  <si>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</si>
  <si>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</si>
  <si>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</si>
  <si>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</si>
  <si>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</si>
  <si>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</si>
  <si>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</si>
  <si>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</si>
  <si>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</si>
  <si>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</si>
  <si>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</si>
  <si>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</si>
  <si>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</si>
  <si>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</si>
  <si>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</si>
  <si>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</si>
  <si>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</si>
  <si>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</si>
  <si>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</si>
  <si>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</si>
  <si>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</si>
  <si>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</si>
  <si>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</si>
  <si>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</si>
  <si>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</si>
  <si>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</si>
  <si>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</si>
  <si>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</si>
  <si>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</si>
  <si>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</si>
  <si>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</si>
  <si>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</si>
  <si>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</si>
  <si>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</si>
  <si>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</si>
  <si>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</si>
  <si>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</si>
  <si>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</si>
  <si>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</si>
  <si>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</si>
  <si>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</si>
  <si>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</si>
  <si>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</si>
  <si>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</si>
  <si>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</si>
  <si>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</si>
  <si>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</si>
  <si>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</si>
  <si>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</si>
  <si>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</si>
  <si>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</si>
  <si>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</si>
  <si>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</si>
  <si>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</si>
  <si>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</si>
  <si>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</si>
  <si>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</si>
  <si>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</si>
  <si>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</si>
  <si>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</si>
  <si>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</si>
  <si>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</si>
  <si>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</si>
  <si>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</si>
  <si>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</si>
  <si>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</si>
  <si>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</si>
  <si>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</si>
  <si>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</si>
  <si>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</si>
  <si>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</si>
  <si>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</si>
  <si>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</si>
  <si>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</si>
  <si>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</si>
  <si>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</si>
  <si>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</si>
  <si>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</si>
  <si>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</si>
  <si>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</si>
  <si>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</si>
  <si>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</si>
  <si>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</si>
  <si>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</si>
  <si>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</si>
  <si>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</si>
  <si>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</si>
  <si>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</si>
  <si>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</si>
  <si>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</si>
  <si>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</si>
  <si>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</si>
  <si>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</si>
  <si>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</si>
  <si>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</si>
  <si>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</si>
  <si>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</si>
  <si>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</si>
  <si>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</si>
  <si>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</si>
  <si>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</si>
  <si>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</si>
  <si>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</si>
  <si>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</si>
  <si>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</si>
  <si>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</si>
  <si>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</si>
  <si>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</si>
  <si>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</si>
  <si>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</si>
  <si>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</si>
  <si>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</si>
  <si>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</si>
  <si>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</si>
  <si>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</si>
  <si>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</si>
  <si>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</si>
  <si>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</si>
  <si>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</si>
  <si>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</si>
  <si>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</si>
  <si>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</si>
  <si>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</si>
  <si>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</si>
  <si>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</si>
  <si>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</si>
  <si>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</si>
  <si>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</si>
  <si>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</si>
  <si>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</si>
  <si>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</si>
  <si>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</si>
  <si>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</si>
  <si>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</si>
  <si>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</si>
  <si>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</si>
  <si>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</si>
  <si>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</si>
  <si>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</si>
  <si>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</si>
  <si>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</si>
  <si>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</si>
  <si>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</si>
  <si>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</si>
  <si>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</si>
  <si>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</si>
  <si>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</si>
  <si>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</si>
  <si>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</si>
  <si>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</si>
  <si>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</si>
  <si>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</si>
  <si>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</si>
  <si>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</si>
  <si>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</si>
  <si>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</si>
  <si>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</si>
  <si>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</si>
  <si>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</si>
  <si>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</si>
  <si>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</si>
  <si>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</si>
  <si>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</si>
  <si>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</si>
  <si>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</si>
  <si>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</si>
  <si>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</si>
  <si>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</si>
  <si>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</si>
  <si>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</si>
  <si>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</si>
  <si>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</si>
  <si>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</si>
  <si>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</si>
  <si>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</si>
  <si>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</si>
  <si>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</si>
  <si>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</si>
  <si>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</si>
  <si>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</si>
  <si>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</si>
  <si>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</si>
  <si>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</si>
  <si>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</si>
  <si>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</si>
  <si>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</si>
  <si>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</si>
  <si>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</si>
  <si>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</si>
  <si>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</si>
  <si>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</si>
  <si>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</si>
  <si>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</si>
  <si>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</si>
  <si>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</si>
  <si>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</si>
  <si>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</si>
  <si>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</si>
  <si>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</si>
  <si>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</si>
  <si>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</si>
  <si>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</si>
  <si>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</si>
  <si>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</si>
  <si>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</si>
  <si>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</si>
  <si>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</si>
  <si>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</si>
  <si>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</si>
  <si>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</si>
  <si>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</si>
  <si>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</si>
  <si>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</si>
  <si>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</si>
  <si>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</si>
  <si>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</si>
  <si>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</si>
  <si>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</si>
  <si>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</si>
  <si>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</si>
  <si>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</si>
  <si>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</si>
  <si>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</si>
  <si>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</si>
  <si>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</si>
  <si>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</si>
  <si>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</si>
  <si>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</si>
  <si>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</si>
  <si>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</si>
  <si>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</si>
  <si>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</si>
  <si>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</si>
  <si>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</si>
  <si>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</si>
  <si>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</si>
  <si>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</si>
  <si>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</si>
  <si>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</si>
  <si>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</si>
  <si>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</si>
  <si>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</si>
  <si>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</si>
  <si>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</si>
  <si>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</si>
  <si>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</si>
  <si>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</si>
  <si>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</si>
  <si>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</si>
  <si>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</si>
  <si>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</si>
  <si>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</si>
  <si>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</si>
  <si>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</si>
  <si>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</si>
  <si>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</si>
  <si>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</si>
  <si>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</si>
  <si>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</si>
  <si>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</si>
  <si>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</si>
  <si>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</si>
  <si>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</si>
  <si>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</si>
  <si>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</si>
  <si>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</si>
  <si>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</si>
  <si>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</si>
  <si>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</si>
  <si>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</si>
  <si>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</si>
  <si>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</si>
  <si>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</si>
  <si>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</si>
  <si>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</si>
  <si>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</si>
  <si>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</si>
  <si>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</si>
  <si>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</si>
  <si>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</si>
  <si>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</si>
  <si>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</si>
  <si>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</si>
  <si>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</si>
  <si>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</si>
  <si>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</si>
  <si>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</si>
  <si>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</si>
  <si>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</si>
  <si>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</si>
  <si>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</si>
  <si>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</si>
  <si>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</si>
  <si>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</si>
  <si>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</si>
  <si>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</si>
  <si>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</si>
  <si>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</si>
  <si>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</si>
  <si>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</si>
  <si>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</si>
  <si>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</si>
  <si>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</si>
  <si>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</si>
  <si>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</si>
  <si>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</si>
  <si>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</si>
  <si>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</si>
  <si>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</si>
  <si>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</si>
  <si>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</si>
  <si>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</si>
  <si>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</si>
  <si>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</si>
  <si>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</si>
  <si>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</si>
  <si>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</si>
  <si>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</si>
  <si>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</si>
  <si>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</si>
  <si>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</si>
  <si>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</si>
  <si>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</si>
  <si>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</si>
  <si>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</si>
  <si>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</si>
  <si>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</si>
  <si>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</si>
  <si>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</si>
  <si>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</si>
  <si>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</si>
  <si>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</si>
  <si>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</si>
  <si>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</si>
  <si>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</si>
  <si>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</si>
  <si>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</si>
  <si>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</si>
  <si>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</si>
  <si>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</si>
  <si>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</si>
  <si>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</si>
  <si>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</si>
  <si>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</si>
  <si>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</si>
  <si>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</si>
  <si>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</si>
  <si>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</si>
  <si>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</si>
  <si>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</si>
  <si>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</si>
  <si>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</si>
  <si>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</si>
  <si>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</si>
  <si>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</si>
  <si>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</si>
  <si>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</si>
  <si>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</si>
  <si>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</si>
  <si>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</si>
  <si>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</si>
  <si>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</si>
  <si>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</si>
  <si>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</si>
  <si>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</si>
  <si>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</si>
  <si>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</si>
  <si>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</si>
  <si>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</si>
  <si>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</si>
  <si>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</si>
  <si>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</si>
  <si>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</si>
  <si>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</si>
  <si>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</si>
  <si>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</si>
  <si>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</si>
  <si>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</si>
  <si>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</si>
  <si>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</si>
  <si>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</si>
  <si>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</si>
  <si>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</si>
  <si>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</si>
  <si>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</si>
  <si>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</si>
  <si>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</si>
  <si>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</si>
  <si>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</si>
  <si>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</si>
  <si>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</si>
  <si>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</si>
  <si>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</si>
  <si>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</si>
  <si>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</si>
  <si>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</si>
  <si>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</si>
  <si>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</si>
  <si>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</si>
  <si>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</si>
  <si>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</si>
  <si>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</si>
  <si>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</si>
  <si>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</si>
  <si>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</si>
  <si>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</si>
  <si>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</si>
  <si>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</si>
  <si>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</si>
  <si>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</si>
  <si>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</si>
  <si>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</si>
  <si>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</si>
  <si>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</si>
  <si>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</si>
  <si>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</si>
  <si>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</si>
  <si>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</si>
  <si>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</si>
  <si>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</si>
  <si>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</si>
  <si>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</si>
  <si>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</si>
  <si>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</si>
  <si>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</si>
  <si>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</si>
  <si>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</si>
  <si>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</si>
  <si>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</si>
  <si>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</si>
  <si>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</si>
  <si>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</si>
  <si>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</si>
  <si>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</si>
  <si>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</si>
  <si>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</si>
  <si>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</si>
  <si>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</si>
  <si>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</si>
  <si>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</si>
  <si>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</si>
  <si>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</si>
  <si>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</si>
  <si>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</si>
  <si>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</si>
  <si>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</si>
  <si>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</si>
  <si>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</si>
  <si>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</si>
  <si>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</si>
  <si>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</si>
  <si>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</si>
  <si>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</si>
  <si>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</si>
  <si>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</si>
  <si>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</si>
  <si>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</si>
  <si>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</si>
  <si>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</si>
  <si>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</si>
  <si>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</si>
  <si>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</si>
  <si>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</si>
  <si>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</si>
  <si>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</si>
  <si>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</si>
  <si>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</si>
  <si>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</si>
  <si>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</si>
  <si>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</si>
  <si>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</si>
  <si>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</si>
  <si>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</si>
  <si>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</si>
  <si>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</si>
  <si>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</si>
  <si>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</si>
  <si>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</si>
  <si>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</si>
  <si>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</si>
  <si>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</si>
  <si>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</si>
  <si>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</si>
  <si>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</si>
  <si>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</si>
  <si>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</si>
  <si>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</si>
  <si>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</si>
  <si>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</si>
  <si>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</si>
  <si>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</si>
  <si>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</si>
  <si>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</si>
  <si>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</si>
  <si>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</si>
  <si>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</si>
  <si>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</si>
  <si>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</si>
  <si>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</si>
  <si>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</si>
  <si>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</si>
  <si>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</si>
  <si>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</si>
  <si>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</si>
  <si>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</si>
  <si>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</si>
  <si>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</si>
  <si>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</si>
  <si>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</si>
  <si>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</si>
  <si>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</si>
  <si>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</si>
  <si>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</si>
  <si>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</si>
  <si>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</si>
  <si>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</si>
  <si>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</si>
  <si>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</si>
  <si>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</si>
  <si>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</si>
  <si>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</si>
  <si>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</si>
  <si>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</si>
  <si>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</si>
  <si>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</si>
  <si>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</si>
  <si>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</si>
  <si>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</si>
  <si>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</si>
  <si>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</si>
  <si>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</si>
  <si>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</si>
  <si>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</si>
  <si>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</si>
  <si>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</si>
  <si>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</si>
  <si>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</si>
  <si>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</si>
  <si>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</si>
  <si>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</si>
  <si>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</si>
  <si>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</si>
  <si>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</si>
  <si>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</si>
  <si>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</si>
  <si>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</si>
  <si>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</si>
  <si>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</si>
  <si>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</si>
  <si>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</si>
  <si>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</si>
  <si>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</si>
  <si>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</si>
  <si>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</si>
  <si>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</si>
  <si>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</si>
  <si>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</si>
  <si>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</si>
  <si>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</si>
  <si>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</si>
  <si>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</si>
  <si>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</si>
  <si>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</si>
  <si>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</si>
  <si>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</si>
  <si>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</si>
  <si>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</si>
  <si>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</si>
  <si>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</si>
  <si>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</si>
  <si>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</si>
  <si>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</si>
  <si>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</si>
  <si>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</si>
  <si>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</si>
  <si>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</si>
  <si>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</si>
  <si>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</si>
  <si>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</si>
  <si>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</si>
  <si>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</si>
  <si>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</si>
  <si>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</si>
  <si>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</si>
  <si>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</si>
  <si>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</si>
  <si>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</si>
  <si>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</si>
  <si>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</si>
  <si>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</si>
  <si>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</si>
  <si>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</si>
  <si>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</si>
  <si>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</si>
  <si>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</si>
  <si>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</si>
  <si>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</si>
  <si>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</si>
  <si>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</si>
  <si>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</si>
  <si>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</si>
  <si>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</si>
  <si>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</si>
  <si>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</si>
  <si>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</si>
  <si>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</si>
  <si>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</si>
  <si>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</si>
  <si>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</si>
  <si>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</si>
  <si>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</si>
  <si>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</si>
  <si>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</si>
  <si>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</si>
  <si>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</si>
  <si>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</si>
  <si>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</si>
  <si>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</si>
  <si>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</si>
  <si>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</si>
  <si>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</si>
  <si>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</si>
  <si>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</si>
  <si>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</si>
  <si>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</si>
  <si>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</si>
  <si>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</si>
  <si>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</si>
  <si>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</si>
  <si>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</si>
  <si>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</si>
  <si>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</si>
  <si>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</si>
  <si>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</si>
  <si>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</si>
  <si>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</si>
  <si>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</si>
  <si>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</si>
  <si>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</si>
  <si>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</si>
  <si>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</si>
  <si>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</si>
  <si>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</si>
  <si>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</si>
  <si>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</si>
  <si>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</si>
  <si>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</si>
  <si>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</si>
  <si>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</si>
  <si>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</si>
  <si>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</si>
  <si>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</si>
  <si>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</si>
  <si>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</si>
  <si>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</si>
  <si>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</si>
  <si>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</si>
  <si>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</si>
  <si>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</si>
  <si>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</si>
  <si>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</si>
  <si>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</si>
  <si>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</si>
  <si>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</si>
  <si>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</si>
  <si>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</si>
  <si>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</si>
  <si>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</si>
  <si>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</si>
  <si>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</si>
  <si>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</si>
  <si>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</si>
  <si>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</si>
  <si>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</si>
  <si>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</si>
  <si>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</si>
  <si>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</si>
  <si>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</si>
  <si>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</si>
  <si>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</si>
  <si>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</si>
  <si>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</si>
  <si>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</si>
  <si>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</si>
  <si>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</si>
  <si>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</si>
  <si>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</si>
  <si>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</si>
  <si>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</si>
  <si>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</si>
  <si>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</si>
  <si>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</si>
  <si>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</si>
  <si>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</si>
  <si>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</si>
  <si>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</si>
  <si>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</si>
  <si>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</si>
  <si>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</si>
  <si>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</si>
  <si>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</si>
  <si>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</si>
  <si>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</si>
  <si>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</si>
  <si>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</si>
  <si>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</si>
  <si>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</si>
  <si>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</si>
  <si>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</si>
  <si>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</si>
  <si>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</si>
  <si>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</si>
  <si>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</si>
  <si>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</si>
  <si>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</si>
  <si>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</si>
  <si>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</si>
  <si>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</si>
  <si>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</si>
  <si>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</si>
  <si>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</si>
  <si>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</si>
  <si>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</si>
  <si>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</si>
  <si>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</si>
  <si>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</si>
  <si>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</si>
  <si>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</si>
  <si>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</si>
  <si>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</si>
  <si>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</si>
  <si>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</si>
  <si>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</si>
  <si>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</si>
  <si>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</si>
  <si>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</si>
  <si>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</si>
  <si>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</si>
  <si>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</si>
  <si>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</si>
  <si>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</si>
  <si>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</si>
  <si>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</si>
  <si>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</si>
  <si>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</si>
  <si>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</si>
  <si>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</si>
  <si>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</si>
  <si>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</si>
  <si>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</si>
  <si>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</si>
  <si>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</si>
  <si>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</si>
  <si>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</si>
  <si>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</si>
  <si>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</si>
  <si>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</si>
  <si>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</si>
  <si>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</si>
  <si>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</si>
  <si>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</si>
  <si>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</si>
  <si>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</si>
  <si>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</si>
  <si>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</si>
  <si>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</si>
  <si>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</si>
  <si>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</si>
  <si>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</si>
  <si>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</si>
  <si>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</si>
  <si>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</si>
  <si>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</si>
  <si>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</si>
  <si>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</si>
  <si>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</si>
  <si>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</si>
  <si>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</si>
  <si>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</si>
  <si>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</si>
  <si>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</si>
  <si>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</si>
  <si>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</si>
  <si>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</si>
  <si>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</si>
  <si>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</si>
  <si>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</si>
  <si>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</si>
  <si>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</si>
  <si>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</si>
  <si>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</si>
  <si>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</si>
  <si>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</si>
  <si>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</si>
  <si>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</si>
  <si>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</si>
  <si>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</si>
  <si>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</si>
  <si>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</si>
  <si>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</si>
  <si>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</si>
  <si>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</si>
  <si>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</si>
  <si>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</si>
  <si>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</si>
  <si>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</si>
  <si>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</si>
  <si>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</si>
  <si>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</si>
  <si>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</si>
  <si>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</si>
  <si>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</si>
  <si>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</si>
  <si>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</si>
  <si>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</si>
  <si>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</si>
  <si>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</si>
  <si>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</si>
  <si>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</si>
  <si>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</si>
  <si>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</si>
  <si>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</si>
  <si>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</si>
  <si>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</si>
  <si>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</si>
  <si>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</si>
  <si>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</si>
  <si>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</si>
  <si>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</si>
  <si>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</si>
  <si>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</si>
  <si>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</si>
  <si>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</si>
  <si>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</si>
  <si>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</si>
  <si>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</si>
  <si>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</si>
  <si>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</si>
  <si>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</si>
  <si>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</si>
  <si>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</si>
  <si>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</si>
  <si>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</si>
  <si>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</si>
  <si>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</si>
  <si>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</si>
  <si>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</si>
  <si>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</si>
  <si>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</si>
  <si>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</si>
  <si>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</si>
  <si>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</si>
  <si>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</si>
  <si>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</si>
  <si>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</si>
  <si>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</si>
  <si>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</si>
  <si>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</si>
  <si>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</si>
  <si>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</si>
  <si>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</si>
  <si>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</si>
  <si>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</si>
  <si>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</si>
  <si>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</si>
  <si>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</si>
  <si>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</si>
  <si>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</si>
  <si>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</si>
  <si>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</si>
  <si>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</si>
  <si>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</si>
  <si>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</si>
  <si>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</si>
  <si>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</si>
  <si>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</si>
  <si>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</si>
  <si>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</si>
  <si>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</si>
  <si>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</si>
  <si>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</si>
  <si>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</si>
  <si>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</si>
  <si>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</si>
  <si>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</si>
  <si>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</si>
  <si>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</si>
  <si>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</si>
  <si>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</si>
  <si>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</si>
  <si>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</si>
  <si>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</si>
  <si>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</si>
  <si>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</si>
  <si>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</si>
  <si>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</si>
  <si>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</si>
  <si>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</si>
  <si>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</si>
  <si>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</si>
  <si>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</si>
  <si>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</si>
  <si>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</si>
  <si>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</si>
  <si>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</si>
  <si>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</si>
  <si>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</si>
  <si>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</si>
  <si>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</si>
  <si>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</si>
  <si>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</si>
  <si>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</si>
  <si>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</si>
  <si>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</si>
  <si>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</si>
  <si>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</si>
  <si>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</si>
  <si>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</si>
  <si>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</si>
  <si>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</si>
  <si>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</si>
  <si>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</si>
  <si>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</si>
  <si>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</si>
  <si>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</si>
  <si>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</si>
  <si>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</si>
  <si>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</si>
  <si>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</si>
  <si>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</si>
  <si>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</si>
  <si>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</si>
  <si>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</si>
  <si>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</si>
  <si>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</si>
  <si>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</si>
  <si>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</si>
  <si>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</si>
  <si>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</si>
  <si>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</si>
  <si>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</si>
  <si>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</si>
  <si>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</si>
  <si>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</si>
  <si>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</si>
  <si>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</si>
  <si>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</si>
  <si>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</si>
  <si>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</si>
  <si>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</si>
  <si>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</si>
  <si>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</si>
  <si>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</si>
  <si>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</si>
  <si>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</si>
  <si>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</si>
  <si>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</si>
  <si>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</si>
  <si>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</si>
  <si>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</si>
  <si>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</si>
  <si>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</si>
  <si>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</si>
  <si>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</si>
  <si>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</si>
  <si>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</si>
  <si>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</si>
  <si>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</si>
  <si>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</si>
  <si>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</si>
  <si>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</si>
  <si>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</si>
  <si>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</si>
  <si>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</si>
  <si>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</si>
  <si>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</si>
  <si>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</si>
  <si>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</si>
  <si>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</si>
  <si>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</si>
  <si>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</si>
  <si>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</si>
  <si>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</si>
  <si>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</si>
  <si>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</si>
  <si>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</si>
  <si>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</si>
  <si>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</si>
  <si>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</si>
  <si>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</si>
  <si>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</si>
  <si>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</si>
  <si>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</si>
  <si>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</si>
  <si>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</si>
  <si>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</si>
  <si>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</si>
  <si>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</si>
  <si>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</si>
  <si>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</si>
  <si>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</si>
  <si>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</si>
  <si>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</si>
  <si>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</si>
  <si>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</si>
  <si>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</si>
  <si>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</si>
  <si>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</si>
  <si>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</si>
  <si>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</si>
  <si>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</si>
  <si>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</si>
  <si>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</si>
  <si>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</si>
  <si>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</si>
  <si>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</si>
  <si>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</si>
  <si>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</si>
  <si>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</si>
  <si>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</si>
  <si>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</si>
  <si>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</si>
  <si>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</si>
  <si>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</si>
  <si>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</si>
  <si>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</si>
  <si>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</si>
  <si>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</si>
  <si>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</si>
  <si>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</si>
  <si>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</si>
  <si>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</si>
  <si>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</si>
  <si>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</si>
  <si>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</si>
  <si>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</si>
  <si>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</si>
  <si>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</si>
  <si>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</si>
  <si>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</si>
  <si>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</si>
  <si>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</si>
  <si>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</si>
  <si>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</si>
  <si>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</si>
  <si>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</si>
  <si>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</si>
  <si>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</si>
  <si>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</si>
  <si>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</si>
  <si>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</si>
  <si>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</si>
  <si>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</si>
  <si>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</si>
  <si>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</si>
  <si>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</si>
  <si>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</si>
  <si>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</si>
  <si>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</si>
  <si>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</si>
  <si>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</si>
  <si>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</si>
  <si>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</si>
  <si>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</si>
  <si>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</si>
  <si>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</si>
  <si>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</si>
  <si>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</si>
  <si>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</si>
  <si>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</si>
  <si>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</si>
  <si>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</si>
  <si>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</si>
  <si>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</si>
  <si>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</si>
  <si>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</si>
  <si>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</si>
  <si>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</si>
  <si>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</si>
  <si>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</si>
  <si>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</si>
  <si>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</si>
  <si>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</si>
  <si>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</si>
  <si>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</si>
  <si>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</si>
  <si>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</si>
  <si>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</si>
  <si>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</si>
  <si>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</si>
  <si>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</si>
  <si>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</si>
  <si>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</si>
  <si>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</si>
  <si>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</si>
  <si>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</si>
  <si>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</si>
  <si>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</si>
  <si>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</si>
  <si>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</si>
  <si>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</si>
  <si>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</si>
  <si>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</si>
  <si>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</si>
  <si>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</si>
  <si>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</si>
  <si>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</si>
  <si>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</si>
  <si>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</si>
  <si>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</si>
  <si>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</si>
  <si>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</si>
  <si>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</si>
  <si>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</si>
  <si>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</si>
  <si>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</si>
  <si>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</si>
  <si>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</si>
  <si>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</si>
  <si>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</si>
  <si>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</si>
  <si>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</si>
  <si>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</si>
  <si>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</si>
  <si>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</si>
  <si>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</si>
  <si>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</si>
  <si>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</si>
  <si>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</si>
  <si>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</si>
  <si>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</si>
  <si>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</si>
  <si>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</si>
  <si>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</si>
  <si>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</si>
  <si>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</si>
  <si>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</si>
  <si>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</si>
  <si>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</si>
  <si>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</si>
  <si>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</si>
  <si>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</si>
  <si>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</si>
  <si>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</si>
  <si>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</si>
  <si>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</si>
  <si>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</si>
  <si>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</si>
  <si>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</si>
  <si>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</si>
  <si>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</si>
  <si>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</si>
  <si>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</si>
  <si>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</si>
  <si>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</si>
  <si>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</si>
  <si>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</si>
  <si>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</si>
  <si>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</si>
  <si>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</si>
  <si>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</si>
  <si>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</si>
  <si>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</si>
  <si>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</si>
  <si>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</si>
  <si>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</si>
  <si>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</si>
  <si>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</si>
  <si>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</si>
  <si>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</si>
  <si>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</si>
  <si>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</si>
  <si>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</si>
  <si>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</si>
  <si>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</si>
  <si>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</si>
  <si>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</si>
  <si>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</si>
  <si>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</si>
  <si>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</si>
  <si>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</si>
  <si>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</si>
  <si>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</si>
  <si>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</si>
  <si>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</si>
  <si>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</si>
  <si>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</si>
  <si>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</si>
  <si>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</si>
  <si>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</si>
  <si>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</si>
  <si>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</si>
  <si>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</si>
  <si>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</si>
  <si>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</si>
  <si>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</si>
  <si>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</si>
  <si>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</si>
  <si>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</si>
  <si>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</si>
  <si>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</si>
  <si>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</si>
  <si>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</si>
  <si>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</si>
  <si>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</si>
  <si>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</si>
  <si>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</si>
  <si>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</si>
  <si>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</si>
  <si>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</si>
  <si>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</si>
  <si>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</si>
  <si>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</si>
  <si>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</si>
  <si>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</si>
  <si>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</si>
  <si>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</si>
  <si>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</si>
  <si>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</si>
  <si>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</si>
  <si>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</si>
  <si>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</si>
  <si>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</si>
  <si>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</si>
  <si>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</si>
  <si>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</si>
  <si>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</si>
  <si>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</si>
  <si>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</si>
  <si>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</si>
  <si>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</si>
  <si>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</si>
  <si>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</si>
  <si>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</si>
  <si>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</si>
  <si>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</si>
  <si>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</si>
  <si>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</si>
  <si>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</si>
  <si>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</si>
  <si>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</si>
  <si>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</si>
  <si>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</si>
  <si>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</si>
  <si>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</si>
  <si>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</si>
  <si>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</si>
  <si>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</si>
  <si>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</si>
  <si>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</si>
  <si>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</si>
  <si>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</si>
  <si>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</si>
  <si>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</si>
  <si>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</si>
  <si>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</si>
  <si>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</si>
  <si>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</si>
  <si>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</si>
  <si>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</si>
  <si>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</si>
  <si>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</si>
  <si>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</si>
  <si>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</si>
  <si>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</si>
  <si>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</si>
  <si>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</si>
  <si>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</si>
  <si>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</si>
  <si>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</si>
  <si>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</si>
  <si>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</si>
  <si>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</si>
  <si>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</si>
  <si>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</si>
  <si>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</si>
  <si>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</si>
  <si>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</si>
  <si>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</si>
  <si>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</si>
  <si>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</si>
  <si>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</si>
  <si>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</si>
  <si>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</si>
  <si>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</si>
  <si>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</si>
  <si>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</si>
  <si>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</si>
  <si>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</si>
  <si>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</si>
  <si>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</si>
  <si>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</si>
  <si>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</si>
  <si>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</si>
  <si>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</si>
  <si>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</si>
  <si>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</si>
  <si>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</si>
  <si>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</si>
  <si>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</si>
  <si>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</si>
  <si>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</si>
  <si>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</si>
  <si>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</si>
  <si>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</si>
  <si>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</si>
  <si>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</si>
  <si>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</si>
  <si>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</si>
  <si>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</si>
  <si>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</si>
  <si>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</si>
  <si>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</si>
  <si>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</si>
  <si>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</si>
  <si>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</si>
  <si>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</si>
  <si>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</si>
  <si>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</si>
  <si>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</si>
  <si>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</si>
  <si>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</si>
  <si>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</si>
  <si>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</si>
  <si>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</si>
  <si>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</si>
  <si>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</si>
  <si>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</si>
  <si>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</si>
  <si>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</si>
  <si>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</si>
  <si>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</si>
  <si>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</si>
  <si>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</si>
  <si>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</si>
  <si>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</si>
  <si>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</si>
  <si>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</si>
  <si>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</si>
  <si>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</si>
  <si>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</si>
  <si>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</si>
  <si>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</si>
  <si>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</si>
  <si>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</si>
  <si>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</si>
  <si>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</si>
  <si>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</si>
  <si>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</si>
  <si>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</si>
  <si>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</si>
  <si>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</si>
  <si>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</si>
  <si>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</si>
  <si>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</si>
  <si>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</si>
  <si>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</si>
  <si>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</si>
  <si>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</si>
  <si>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</si>
  <si>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</si>
  <si>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</si>
  <si>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</si>
  <si>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</si>
  <si>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</si>
  <si>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</si>
  <si>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</si>
  <si>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</si>
  <si>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</si>
  <si>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</si>
  <si>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</si>
  <si>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</si>
  <si>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</si>
  <si>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</si>
  <si>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</si>
  <si>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</si>
  <si>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</si>
  <si>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</si>
  <si>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</si>
  <si>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</si>
  <si>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</si>
  <si>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</si>
  <si>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</si>
  <si>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</si>
  <si>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</si>
  <si>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</si>
  <si>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</si>
  <si>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</si>
  <si>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</si>
  <si>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</si>
  <si>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</si>
  <si>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</si>
  <si>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</si>
  <si>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</si>
  <si>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</si>
  <si>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</si>
  <si>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</si>
  <si>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</si>
  <si>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</si>
  <si>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</si>
  <si>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</si>
  <si>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</si>
  <si>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</si>
  <si>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</si>
  <si>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</si>
  <si>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</si>
  <si>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</si>
  <si>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</si>
  <si>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</si>
  <si>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</si>
  <si>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</si>
  <si>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</si>
  <si>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</si>
  <si>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</si>
  <si>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</si>
  <si>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</si>
  <si>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</si>
  <si>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</si>
  <si>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</si>
  <si>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</si>
  <si>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</si>
  <si>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</si>
  <si>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</si>
  <si>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</si>
  <si>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</si>
  <si>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</si>
  <si>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</si>
  <si>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</si>
  <si>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</si>
  <si>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</si>
  <si>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</si>
  <si>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</si>
  <si>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</si>
  <si>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</si>
  <si>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</si>
  <si>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</si>
  <si>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</si>
  <si>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</si>
  <si>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</si>
  <si>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</si>
  <si>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</si>
  <si>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</si>
  <si>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</si>
  <si>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</si>
  <si>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</si>
  <si>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</si>
  <si>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</si>
  <si>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</si>
  <si>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</si>
  <si>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</si>
  <si>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</si>
  <si>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</si>
  <si>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</si>
  <si>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</si>
  <si>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</si>
  <si>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</si>
  <si>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</si>
  <si>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</si>
  <si>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</si>
  <si>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</si>
  <si>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</si>
  <si>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</si>
  <si>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</si>
  <si>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</si>
  <si>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</si>
  <si>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</si>
  <si>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</si>
  <si>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</si>
  <si>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</si>
  <si>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</si>
  <si>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</si>
  <si>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</si>
  <si>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</si>
  <si>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</si>
  <si>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</si>
  <si>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</si>
  <si>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</si>
  <si>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</si>
  <si>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</si>
  <si>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</si>
  <si>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</si>
  <si>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</si>
  <si>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</si>
  <si>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</si>
  <si>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</si>
  <si>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</si>
  <si>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</si>
  <si>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</si>
  <si>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</si>
  <si>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</si>
  <si>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</si>
  <si>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</si>
  <si>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</si>
  <si>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</si>
  <si>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</si>
  <si>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</si>
  <si>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</si>
  <si>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</si>
  <si>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</si>
  <si>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</si>
  <si>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</si>
  <si>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</si>
  <si>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</si>
  <si>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</si>
  <si>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</si>
  <si>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</si>
  <si>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</si>
  <si>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</si>
  <si>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</si>
  <si>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</si>
  <si>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</si>
  <si>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</si>
  <si>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</si>
  <si>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</si>
  <si>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</si>
  <si>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</si>
  <si>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</si>
  <si>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</si>
  <si>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</si>
  <si>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</si>
  <si>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</si>
  <si>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</si>
  <si>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</si>
  <si>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</si>
  <si>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</si>
  <si>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</si>
  <si>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</si>
  <si>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</si>
  <si>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</si>
  <si>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</si>
  <si>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</si>
  <si>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</si>
  <si>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</si>
  <si>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</si>
  <si>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</si>
  <si>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</si>
  <si>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</si>
  <si>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</si>
  <si>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</si>
  <si>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</si>
  <si>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</si>
  <si>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</si>
  <si>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</si>
  <si>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</si>
  <si>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</si>
  <si>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</si>
  <si>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</si>
  <si>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</si>
  <si>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</si>
  <si>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</si>
  <si>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</si>
  <si>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</si>
  <si>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</si>
  <si>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</si>
  <si>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</si>
  <si>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</si>
  <si>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</si>
  <si>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</si>
  <si>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</si>
  <si>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</si>
  <si>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</si>
  <si>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</si>
  <si>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</si>
  <si>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</si>
  <si>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</si>
  <si>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</si>
  <si>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</si>
  <si>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</si>
  <si>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</si>
  <si>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</si>
  <si>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</si>
  <si>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</si>
  <si>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</si>
  <si>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</si>
  <si>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</si>
  <si>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</si>
  <si>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</si>
  <si>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</si>
  <si>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</si>
  <si>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</si>
  <si>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</si>
  <si>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</si>
  <si>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</si>
  <si>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</si>
  <si>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</si>
  <si>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</si>
  <si>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</si>
  <si>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</si>
  <si>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</si>
  <si>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</si>
  <si>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</si>
  <si>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</si>
  <si>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</si>
  <si>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</si>
  <si>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</si>
  <si>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</si>
  <si>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</si>
  <si>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</si>
  <si>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</si>
  <si>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</si>
  <si>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</si>
  <si>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</si>
  <si>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</si>
  <si>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</si>
  <si>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</si>
  <si>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</si>
  <si>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</si>
  <si>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</si>
  <si>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</si>
  <si>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</si>
  <si>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</si>
  <si>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</si>
  <si>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</si>
  <si>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</si>
  <si>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</si>
  <si>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</si>
  <si>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</si>
  <si>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</si>
  <si>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</si>
  <si>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</si>
  <si>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</si>
  <si>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</si>
  <si>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</si>
  <si>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</si>
  <si>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</si>
  <si>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</si>
  <si>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</si>
  <si>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</si>
  <si>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</si>
  <si>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</si>
  <si>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</si>
  <si>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</si>
  <si>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</si>
  <si>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</si>
  <si>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</si>
  <si>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</si>
  <si>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</si>
  <si>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</si>
  <si>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</si>
  <si>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</si>
  <si>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</si>
  <si>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</si>
  <si>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</si>
  <si>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</si>
  <si>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</si>
  <si>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</si>
  <si>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</si>
  <si>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</si>
  <si>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</si>
  <si>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</si>
  <si>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</si>
  <si>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</si>
  <si>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</si>
  <si>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</si>
  <si>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</si>
  <si>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</si>
  <si>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</si>
  <si>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</si>
  <si>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</si>
  <si>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</si>
  <si>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</si>
  <si>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</si>
  <si>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</si>
  <si>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</si>
  <si>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</si>
  <si>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</si>
  <si>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</si>
  <si>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</si>
  <si>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</si>
  <si>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</si>
  <si>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</si>
  <si>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</si>
  <si>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</si>
  <si>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</si>
  <si>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</si>
  <si>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</si>
  <si>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</si>
  <si>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</si>
  <si>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</si>
  <si>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</si>
  <si>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</si>
  <si>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</si>
  <si>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</si>
  <si>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</si>
  <si>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</si>
  <si>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</si>
  <si>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</si>
  <si>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</si>
  <si>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</si>
  <si>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</si>
  <si>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</si>
  <si>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</si>
  <si>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</si>
  <si>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</si>
  <si>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</si>
  <si>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</si>
  <si>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</si>
  <si>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</si>
  <si>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</si>
  <si>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</si>
  <si>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</si>
  <si>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</si>
  <si>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</si>
  <si>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</si>
  <si>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</si>
  <si>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</si>
  <si>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</si>
  <si>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</si>
  <si>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</si>
  <si>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</si>
  <si>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</si>
  <si>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</si>
  <si>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</si>
  <si>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</si>
  <si>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</si>
  <si>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</si>
  <si>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</si>
  <si>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</si>
  <si>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</si>
  <si>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</si>
  <si>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</si>
  <si>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</si>
  <si>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</si>
  <si>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</si>
  <si>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</si>
  <si>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</si>
  <si>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</si>
  <si>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</si>
  <si>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</si>
  <si>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</si>
  <si>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</si>
  <si>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</si>
  <si>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</si>
  <si>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</si>
  <si>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</si>
  <si>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</si>
  <si>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</si>
  <si>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</si>
  <si>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</si>
  <si>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</si>
  <si>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</si>
  <si>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</si>
  <si>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</si>
  <si>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</si>
  <si>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</si>
  <si>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</si>
  <si>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</si>
  <si>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</si>
  <si>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</si>
  <si>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</si>
  <si>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</si>
  <si>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</si>
  <si>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</si>
  <si>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</si>
  <si>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</si>
  <si>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</si>
  <si>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</si>
  <si>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</si>
  <si>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</si>
  <si>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</si>
  <si>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</si>
  <si>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</si>
  <si>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</si>
  <si>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</si>
  <si>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</si>
  <si>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</si>
  <si>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</si>
  <si>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</si>
  <si>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</si>
  <si>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</si>
  <si>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</si>
  <si>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</si>
  <si>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</si>
  <si>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</si>
  <si>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</si>
  <si>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</si>
  <si>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</si>
  <si>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</si>
  <si>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</si>
  <si>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</si>
  <si>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</si>
  <si>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</si>
  <si>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</si>
  <si>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</si>
  <si>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</si>
  <si>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</si>
  <si>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</si>
  <si>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</si>
  <si>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</si>
  <si>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</si>
  <si>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</si>
  <si>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</si>
  <si>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</si>
  <si>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</si>
  <si>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</si>
  <si>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</si>
  <si>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</si>
  <si>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</si>
  <si>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</si>
  <si>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</si>
  <si>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</si>
  <si>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</si>
  <si>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</si>
  <si>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</si>
  <si>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</si>
  <si>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</si>
  <si>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</si>
  <si>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</si>
  <si>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</si>
  <si>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</si>
  <si>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</si>
  <si>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</si>
  <si>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</si>
  <si>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</si>
  <si>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</si>
  <si>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</si>
  <si>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</si>
  <si>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</si>
  <si>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</si>
  <si>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</si>
  <si>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</si>
  <si>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</si>
  <si>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</si>
  <si>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</si>
  <si>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</si>
  <si>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</si>
  <si>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</si>
  <si>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</si>
  <si>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</si>
  <si>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</si>
  <si>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</si>
  <si>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</si>
  <si>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</si>
  <si>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</si>
  <si>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</si>
  <si>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</si>
  <si>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</si>
  <si>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</si>
  <si>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</si>
  <si>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</si>
  <si>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</si>
  <si>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</si>
  <si>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</si>
  <si>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</si>
  <si>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</si>
  <si>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</si>
  <si>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</si>
  <si>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</si>
  <si>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</si>
  <si>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</si>
  <si>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</si>
  <si>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</si>
  <si>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</si>
  <si>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</si>
  <si>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</si>
  <si>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</si>
  <si>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</si>
  <si>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</si>
  <si>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</si>
  <si>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</si>
  <si>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</si>
  <si>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</si>
  <si>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</si>
  <si>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</si>
  <si>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</si>
  <si>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</si>
  <si>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</si>
  <si>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</si>
  <si>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</si>
  <si>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</si>
  <si>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</si>
  <si>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</si>
  <si>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</si>
  <si>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</si>
  <si>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</si>
  <si>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</si>
  <si>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</si>
  <si>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</si>
  <si>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</si>
  <si>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</si>
  <si>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</si>
  <si>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</si>
  <si>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</si>
  <si>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</si>
  <si>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</si>
  <si>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</si>
  <si>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</si>
  <si>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</si>
  <si>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</si>
  <si>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</si>
  <si>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</si>
  <si>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</si>
  <si>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</si>
  <si>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</si>
  <si>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</si>
  <si>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</si>
  <si>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</si>
  <si>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</si>
  <si>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</si>
  <si>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</si>
  <si>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</si>
  <si>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</si>
  <si>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</si>
  <si>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</si>
  <si>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</si>
  <si>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</si>
  <si>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</si>
  <si>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</si>
  <si>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</si>
  <si>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</si>
  <si>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</si>
  <si>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</si>
  <si>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</si>
  <si>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</si>
  <si>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</si>
  <si>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</si>
  <si>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</si>
  <si>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</si>
  <si>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</si>
  <si>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</si>
  <si>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</si>
  <si>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</si>
  <si>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</si>
  <si>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</si>
  <si>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</si>
  <si>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</si>
  <si>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</si>
  <si>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</si>
  <si>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</si>
  <si>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</si>
  <si>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</si>
  <si>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</si>
  <si>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</si>
  <si>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</si>
  <si>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</si>
  <si>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</si>
  <si>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</si>
  <si>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</si>
  <si>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</si>
  <si>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</si>
  <si>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</si>
  <si>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</si>
  <si>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</si>
  <si>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</si>
  <si>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</si>
  <si>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</si>
  <si>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</si>
  <si>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</si>
  <si>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</si>
  <si>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</si>
  <si>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</si>
  <si>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</si>
  <si>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</si>
  <si>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</si>
  <si>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</si>
  <si>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</si>
  <si>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</si>
  <si>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</si>
  <si>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</si>
  <si>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</si>
  <si>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</si>
  <si>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</si>
  <si>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</si>
  <si>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</si>
  <si>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</si>
  <si>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</si>
  <si>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</si>
  <si>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</si>
  <si>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</si>
  <si>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</si>
  <si>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</si>
  <si>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</si>
  <si>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</si>
  <si>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</si>
  <si>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</si>
  <si>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</si>
  <si>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</si>
  <si>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</si>
  <si>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</si>
  <si>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</si>
  <si>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</si>
  <si>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</si>
  <si>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</si>
  <si>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</si>
  <si>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</si>
  <si>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</si>
  <si>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</si>
  <si>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</si>
  <si>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</si>
  <si>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</si>
  <si>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</si>
  <si>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</si>
  <si>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</si>
  <si>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</si>
  <si>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</si>
  <si>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</si>
  <si>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</si>
  <si>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</si>
  <si>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</si>
  <si>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</si>
  <si>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</si>
  <si>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</si>
  <si>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</si>
  <si>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</si>
  <si>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</si>
  <si>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</si>
  <si>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</si>
  <si>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</si>
  <si>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</si>
  <si>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</si>
  <si>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</si>
  <si>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</si>
  <si>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</si>
  <si>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</si>
  <si>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</si>
  <si>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</si>
  <si>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</si>
  <si>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</si>
  <si>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</si>
  <si>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</si>
  <si>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</si>
  <si>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</si>
  <si>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</si>
  <si>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</si>
  <si>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</si>
  <si>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</si>
  <si>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</si>
  <si>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</si>
  <si>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</si>
  <si>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</si>
  <si>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</si>
  <si>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</si>
  <si>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</si>
  <si>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</si>
  <si>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</si>
  <si>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</si>
  <si>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</si>
  <si>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</si>
  <si>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</si>
  <si>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</si>
  <si>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</si>
  <si>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</si>
  <si>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</si>
  <si>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</si>
  <si>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</si>
  <si>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</si>
  <si>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</si>
  <si>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</si>
  <si>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</si>
  <si>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</si>
  <si>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</si>
  <si>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</si>
  <si>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</si>
  <si>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</si>
  <si>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</si>
  <si>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</si>
  <si>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</si>
  <si>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</si>
  <si>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</si>
  <si>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</si>
  <si>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</si>
  <si>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</si>
  <si>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</si>
  <si>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</si>
  <si>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</si>
  <si>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</si>
  <si>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</si>
  <si>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</si>
  <si>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</si>
  <si>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</si>
  <si>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</si>
  <si>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</si>
  <si>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</si>
  <si>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</si>
  <si>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</si>
  <si>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</si>
  <si>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</si>
  <si>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</si>
  <si>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</si>
  <si>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</si>
  <si>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</si>
  <si>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</si>
  <si>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</si>
  <si>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</si>
  <si>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</si>
  <si>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</si>
  <si>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</si>
  <si>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</si>
  <si>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</si>
  <si>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</si>
  <si>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</si>
  <si>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</si>
  <si>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</si>
  <si>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</si>
  <si>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</si>
  <si>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</si>
  <si>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</si>
  <si>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</si>
  <si>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</si>
  <si>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</si>
  <si>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</si>
  <si>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</si>
  <si>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</si>
  <si>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</si>
  <si>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</si>
  <si>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</si>
  <si>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</si>
  <si>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</si>
  <si>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</si>
  <si>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</si>
  <si>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</si>
  <si>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</si>
  <si>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</si>
  <si>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</si>
  <si>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</si>
  <si>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</si>
  <si>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</si>
  <si>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</si>
  <si>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</si>
  <si>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</si>
  <si>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</si>
  <si>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</si>
  <si>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</si>
  <si>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</si>
  <si>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</si>
  <si>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</si>
  <si>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</si>
  <si>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</si>
  <si>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</si>
  <si>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</si>
  <si>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</si>
  <si>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</si>
  <si>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</si>
  <si>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</si>
  <si>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</si>
  <si>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</si>
  <si>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</si>
  <si>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</si>
  <si>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</si>
  <si>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</si>
  <si>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</si>
  <si>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</si>
  <si>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</si>
  <si>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</si>
  <si>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</si>
  <si>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</si>
  <si>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</si>
  <si>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</si>
  <si>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</si>
  <si>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</si>
  <si>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</si>
  <si>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</si>
  <si>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</si>
  <si>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</si>
  <si>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</si>
  <si>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</si>
  <si>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</si>
  <si>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</si>
  <si>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</si>
  <si>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</si>
  <si>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</si>
  <si>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</si>
  <si>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</si>
  <si>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</si>
  <si>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</si>
  <si>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</si>
  <si>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</si>
  <si>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</si>
  <si>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</si>
  <si>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</si>
  <si>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</si>
  <si>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</si>
  <si>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</si>
  <si>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</si>
  <si>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</si>
  <si>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</si>
  <si>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</si>
  <si>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</si>
  <si>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</si>
  <si>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</si>
  <si>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</si>
  <si>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</si>
  <si>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</si>
  <si>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</si>
  <si>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</si>
  <si>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</si>
  <si>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</si>
  <si>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</si>
  <si>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</si>
  <si>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</si>
  <si>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</si>
  <si>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</si>
  <si>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</si>
  <si>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</si>
  <si>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</si>
  <si>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</si>
  <si>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</si>
  <si>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</si>
  <si>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</si>
  <si>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</si>
  <si>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</si>
  <si>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</si>
  <si>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</si>
  <si>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</si>
  <si>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</si>
  <si>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</si>
  <si>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</si>
  <si>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</si>
  <si>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</si>
  <si>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</si>
  <si>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</si>
  <si>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</si>
  <si>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</si>
  <si>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</si>
  <si>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</si>
  <si>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</si>
  <si>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</si>
  <si>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</si>
  <si>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</si>
  <si>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</si>
  <si>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</si>
  <si>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</si>
  <si>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</si>
  <si>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</si>
  <si>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</si>
  <si>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</si>
  <si>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</si>
  <si>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</si>
  <si>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</si>
  <si>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</si>
  <si>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</si>
  <si>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</si>
  <si>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</si>
  <si>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</si>
  <si>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</si>
  <si>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</si>
  <si>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</si>
  <si>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</si>
  <si>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</si>
  <si>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</si>
  <si>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</si>
  <si>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</si>
  <si>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</si>
  <si>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</si>
  <si>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</si>
  <si>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</si>
  <si>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</si>
  <si>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</si>
  <si>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</si>
  <si>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</si>
  <si>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</si>
  <si>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</si>
  <si>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</si>
  <si>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</si>
  <si>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</si>
  <si>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</si>
  <si>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</si>
  <si>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</si>
  <si>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</si>
  <si>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</si>
  <si>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</si>
  <si>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</si>
  <si>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</si>
  <si>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</si>
  <si>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</si>
  <si>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</si>
  <si>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</si>
  <si>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</si>
  <si>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</si>
  <si>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</si>
  <si>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</si>
  <si>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</si>
  <si>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</si>
  <si>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</si>
  <si>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</si>
  <si>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</si>
  <si>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</si>
  <si>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</si>
  <si>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</si>
  <si>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</si>
  <si>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</si>
  <si>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</si>
  <si>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</si>
  <si>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</si>
  <si>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</si>
  <si>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</si>
  <si>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</si>
  <si>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</si>
  <si>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</si>
  <si>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</si>
  <si>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</si>
  <si>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</si>
  <si>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</si>
  <si>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</si>
  <si>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</si>
  <si>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</si>
  <si>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</si>
  <si>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</si>
  <si>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</si>
  <si>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</si>
  <si>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</si>
  <si>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</si>
  <si>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</si>
  <si>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</si>
  <si>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</si>
  <si>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</si>
  <si>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</si>
  <si>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</si>
  <si>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</si>
  <si>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</si>
  <si>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</si>
  <si>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</si>
  <si>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</si>
  <si>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</si>
  <si>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</si>
  <si>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</si>
  <si>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</si>
  <si>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</si>
  <si>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</si>
  <si>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</si>
  <si>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</si>
  <si>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</si>
  <si>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</si>
  <si>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</si>
  <si>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</si>
  <si>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</si>
  <si>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</si>
  <si>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</si>
  <si>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</si>
  <si>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</si>
  <si>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</si>
  <si>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</si>
  <si>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</si>
  <si>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</si>
  <si>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</si>
  <si>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</si>
  <si>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</si>
  <si>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</si>
  <si>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</si>
  <si>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</si>
  <si>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</si>
  <si>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</si>
  <si>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</si>
  <si>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</si>
  <si>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</si>
  <si>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</si>
  <si>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</si>
  <si>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</si>
  <si>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</si>
  <si>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</si>
  <si>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</si>
  <si>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</si>
  <si>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</si>
  <si>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</si>
  <si>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</si>
  <si>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</si>
  <si>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</si>
  <si>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</si>
  <si>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</si>
  <si>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</si>
  <si>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</si>
  <si>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</si>
  <si>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</si>
  <si>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</si>
  <si>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</si>
  <si>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</si>
  <si>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</si>
  <si>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</si>
  <si>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</si>
  <si>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</si>
  <si>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</si>
  <si>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</si>
  <si>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</si>
  <si>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</si>
  <si>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</si>
  <si>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</si>
  <si>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</si>
  <si>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</si>
  <si>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</si>
  <si>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</si>
  <si>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</si>
  <si>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</si>
  <si>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</si>
  <si>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</si>
  <si>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</si>
  <si>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</si>
  <si>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</si>
  <si>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</si>
  <si>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</si>
  <si>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</si>
  <si>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</si>
  <si>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</si>
  <si>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</si>
  <si>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</si>
  <si>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</si>
  <si>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</si>
  <si>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</si>
  <si>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</si>
  <si>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</si>
  <si>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</si>
  <si>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</si>
  <si>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</si>
  <si>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</si>
  <si>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</si>
  <si>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</si>
  <si>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</si>
  <si>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</si>
  <si>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</si>
  <si>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</si>
  <si>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</si>
  <si>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</si>
  <si>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</si>
  <si>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</si>
  <si>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</si>
  <si>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</si>
  <si>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</si>
  <si>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</si>
  <si>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</si>
  <si>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</si>
  <si>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</si>
  <si>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</si>
  <si>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</si>
  <si>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</si>
  <si>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</si>
  <si>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</si>
  <si>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</si>
  <si>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</si>
  <si>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</si>
  <si>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</si>
  <si>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</si>
  <si>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</si>
  <si>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</si>
  <si>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</si>
  <si>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</si>
  <si>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</si>
  <si>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</si>
  <si>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</si>
  <si>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</si>
  <si>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</si>
  <si>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</si>
  <si>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</si>
  <si>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</si>
  <si>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</si>
  <si>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</si>
  <si>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</si>
  <si>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</si>
  <si>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</si>
  <si>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</si>
  <si>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</si>
  <si>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</si>
  <si>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</si>
  <si>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</si>
  <si>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</si>
  <si>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</si>
  <si>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</si>
  <si>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</si>
  <si>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</si>
  <si>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</si>
  <si>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</si>
  <si>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</si>
  <si>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</si>
  <si>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</si>
  <si>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</si>
  <si>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</si>
  <si>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</si>
  <si>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</si>
  <si>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</si>
  <si>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</si>
  <si>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</si>
  <si>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</si>
  <si>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</si>
  <si>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</si>
  <si>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</si>
  <si>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</si>
  <si>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</si>
  <si>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</si>
  <si>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</si>
  <si>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</si>
  <si>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</si>
  <si>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</si>
  <si>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</si>
  <si>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</si>
  <si>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</si>
  <si>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</si>
  <si>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</si>
  <si>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</si>
  <si>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</si>
  <si>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</si>
  <si>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</si>
  <si>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</si>
  <si>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</si>
  <si>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</si>
  <si>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</si>
  <si>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</si>
  <si>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</si>
  <si>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</si>
  <si>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</si>
  <si>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</si>
  <si>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</si>
  <si>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</si>
  <si>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</si>
  <si>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</si>
  <si>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</si>
  <si>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</si>
  <si>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</si>
  <si>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</si>
  <si>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</si>
  <si>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</si>
  <si>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</si>
  <si>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</si>
  <si>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</si>
  <si>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</si>
  <si>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</si>
  <si>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</si>
  <si>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</si>
  <si>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</si>
  <si>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</si>
  <si>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</si>
  <si>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</si>
  <si>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</si>
  <si>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</si>
  <si>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</si>
  <si>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</si>
  <si>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</si>
  <si>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</si>
  <si>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</si>
  <si>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</si>
  <si>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</si>
  <si>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</si>
  <si>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</si>
  <si>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</si>
  <si>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</si>
  <si>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</si>
  <si>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</si>
  <si>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</si>
  <si>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</si>
  <si>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</si>
  <si>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</si>
  <si>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</si>
  <si>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</si>
  <si>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</si>
  <si>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</si>
  <si>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</si>
  <si>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</si>
  <si>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</si>
  <si>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</si>
  <si>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</si>
  <si>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</si>
  <si>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</si>
  <si>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</si>
  <si>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</si>
  <si>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</si>
  <si>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</si>
  <si>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</si>
  <si>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</si>
  <si>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</si>
  <si>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</si>
  <si>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</si>
  <si>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</si>
  <si>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</si>
  <si>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</si>
  <si>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</si>
  <si>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</si>
  <si>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</si>
  <si>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</si>
  <si>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</si>
  <si>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</si>
  <si>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</si>
  <si>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</si>
  <si>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</si>
  <si>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</si>
  <si>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</si>
  <si>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</si>
  <si>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</si>
  <si>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</si>
  <si>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</si>
  <si>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</si>
  <si>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</si>
  <si>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</si>
  <si>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</si>
  <si>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</si>
  <si>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</si>
  <si>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</si>
  <si>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</si>
  <si>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</si>
  <si>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</si>
  <si>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</si>
  <si>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</si>
  <si>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</si>
  <si>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</si>
  <si>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</si>
  <si>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</si>
  <si>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</si>
  <si>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</si>
  <si>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</si>
  <si>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</si>
  <si>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</si>
  <si>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</si>
  <si>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</si>
  <si>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</si>
  <si>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</si>
  <si>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</si>
  <si>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</si>
  <si>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</si>
  <si>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</si>
  <si>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</si>
  <si>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</si>
  <si>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</si>
  <si>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</si>
  <si>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</si>
  <si>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</si>
  <si>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</si>
  <si>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</si>
  <si>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</si>
  <si>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</si>
  <si>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</si>
  <si>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</si>
  <si>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</si>
  <si>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</si>
  <si>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</si>
  <si>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</si>
  <si>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</si>
  <si>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</si>
  <si>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</si>
  <si>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</si>
  <si>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</si>
  <si>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</si>
  <si>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</si>
  <si>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</si>
  <si>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</si>
  <si>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</si>
  <si>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</si>
  <si>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</si>
  <si>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</si>
  <si>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</si>
  <si>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</si>
  <si>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</si>
  <si>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</si>
  <si>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</si>
  <si>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</si>
  <si>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</si>
  <si>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</si>
  <si>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</si>
  <si>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</si>
  <si>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</si>
  <si>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</si>
  <si>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</si>
  <si>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</si>
  <si>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</si>
  <si>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</si>
  <si>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</si>
  <si>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</si>
  <si>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</si>
  <si>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</si>
  <si>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</si>
  <si>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</si>
  <si>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</si>
  <si>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</si>
  <si>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</si>
  <si>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</si>
  <si>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</si>
  <si>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</si>
  <si>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</si>
  <si>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</si>
  <si>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</si>
  <si>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</si>
  <si>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</si>
  <si>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</si>
  <si>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</si>
  <si>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</si>
  <si>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</si>
  <si>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</si>
  <si>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</si>
  <si>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</si>
  <si>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</si>
  <si>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</si>
  <si>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</si>
  <si>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</si>
  <si>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</si>
  <si>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</si>
  <si>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</si>
  <si>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</si>
  <si>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</si>
  <si>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</si>
  <si>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</si>
  <si>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</si>
  <si>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</si>
  <si>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</si>
  <si>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</si>
  <si>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</si>
  <si>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</si>
  <si>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</si>
  <si>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</si>
  <si>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</si>
  <si>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</si>
  <si>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</si>
  <si>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</si>
  <si>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</si>
  <si>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</si>
  <si>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</si>
  <si>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</si>
  <si>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</si>
  <si>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</si>
  <si>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</si>
  <si>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</si>
  <si>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</si>
  <si>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</si>
  <si>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</si>
  <si>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</si>
  <si>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</si>
  <si>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</si>
  <si>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</si>
  <si>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</si>
  <si>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</si>
  <si>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</si>
  <si>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</si>
  <si>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</si>
  <si>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</si>
  <si>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</si>
  <si>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</si>
  <si>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</si>
  <si>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</si>
  <si>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</si>
  <si>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</si>
  <si>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</si>
  <si>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</si>
  <si>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</si>
  <si>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</si>
  <si>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</si>
  <si>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</si>
  <si>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</si>
  <si>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</si>
  <si>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</si>
  <si>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</si>
  <si>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</si>
  <si>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</si>
  <si>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</si>
  <si>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</si>
  <si>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</si>
  <si>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</si>
  <si>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</si>
  <si>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</si>
  <si>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</si>
  <si>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</si>
  <si>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</si>
  <si>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</si>
  <si>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</si>
  <si>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</si>
  <si>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</si>
  <si>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</si>
  <si>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</si>
  <si>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</si>
  <si>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</si>
  <si>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</si>
  <si>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</si>
  <si>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</si>
  <si>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</si>
  <si>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</si>
  <si>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</si>
  <si>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</si>
  <si>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</si>
  <si>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</si>
  <si>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</si>
  <si>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</si>
  <si>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</si>
  <si>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</si>
  <si>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</si>
  <si>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</si>
  <si>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</si>
  <si>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</si>
  <si>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</si>
  <si>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</si>
  <si>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</si>
  <si>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</si>
  <si>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</si>
  <si>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</si>
  <si>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</si>
  <si>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</si>
  <si>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</si>
  <si>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</si>
  <si>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</si>
  <si>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</si>
  <si>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</si>
  <si>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</si>
  <si>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</si>
  <si>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</si>
  <si>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</si>
  <si>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</si>
  <si>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</si>
  <si>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</si>
  <si>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</si>
  <si>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</si>
  <si>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</si>
  <si>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</si>
  <si>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</si>
  <si>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</si>
  <si>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</si>
  <si>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</si>
  <si>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</si>
  <si>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</si>
  <si>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</si>
  <si>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</si>
  <si>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</si>
  <si>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</si>
  <si>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</si>
  <si>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</si>
  <si>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</si>
  <si>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</si>
  <si>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</si>
  <si>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</si>
  <si>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</si>
  <si>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</si>
  <si>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</si>
  <si>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</si>
  <si>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</si>
  <si>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</si>
  <si>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</si>
  <si>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</si>
  <si>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</si>
  <si>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</si>
  <si>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</si>
  <si>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</si>
  <si>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</si>
  <si>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</si>
  <si>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</si>
  <si>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</si>
  <si>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</si>
  <si>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</si>
  <si>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</si>
  <si>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</si>
  <si>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</si>
  <si>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</si>
  <si>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</si>
  <si>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</si>
  <si>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</si>
  <si>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</si>
  <si>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</si>
  <si>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</si>
  <si>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</si>
  <si>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</si>
  <si>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</si>
  <si>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</si>
  <si>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</si>
  <si>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</si>
  <si>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</si>
  <si>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</si>
  <si>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</si>
  <si>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</si>
  <si>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</si>
  <si>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</si>
  <si>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</si>
  <si>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</si>
  <si>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</si>
  <si>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</si>
  <si>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</si>
  <si>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</si>
  <si>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</si>
  <si>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</si>
  <si>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</si>
  <si>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</si>
  <si>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</si>
  <si>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</si>
  <si>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</si>
  <si>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</si>
  <si>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</si>
  <si>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</si>
  <si>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</si>
  <si>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</si>
  <si>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</si>
  <si>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</si>
  <si>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</si>
  <si>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</si>
  <si>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</si>
  <si>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</si>
  <si>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</si>
  <si>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</si>
  <si>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</si>
  <si>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</si>
  <si>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</si>
  <si>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</si>
  <si>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</si>
  <si>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</si>
  <si>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</si>
  <si>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</si>
  <si>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</si>
  <si>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</si>
  <si>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</si>
  <si>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</si>
  <si>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</si>
  <si>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</si>
  <si>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</si>
  <si>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</si>
  <si>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</si>
  <si>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</si>
  <si>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</si>
  <si>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</si>
  <si>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</si>
  <si>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</si>
  <si>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</si>
  <si>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</si>
  <si>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</si>
  <si>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</si>
  <si>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</si>
  <si>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</si>
  <si>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</si>
  <si>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</si>
  <si>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</si>
  <si>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</si>
  <si>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</si>
  <si>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</si>
  <si>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</si>
  <si>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</si>
  <si>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</si>
  <si>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</si>
  <si>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</si>
  <si>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</si>
  <si>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</si>
  <si>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</si>
  <si>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</si>
  <si>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</si>
  <si>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</si>
  <si>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</si>
  <si>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</si>
  <si>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</si>
  <si>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</si>
  <si>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</si>
  <si>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</si>
  <si>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</si>
  <si>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</si>
  <si>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</si>
  <si>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</si>
  <si>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</si>
  <si>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</si>
  <si>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</si>
  <si>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</si>
  <si>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</si>
  <si>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</si>
  <si>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</si>
  <si>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</si>
  <si>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</si>
  <si>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</si>
  <si>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</si>
  <si>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</si>
  <si>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</si>
  <si>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</si>
  <si>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</si>
  <si>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</si>
  <si>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</si>
  <si>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</si>
  <si>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</si>
  <si>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</si>
  <si>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</si>
  <si>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</si>
  <si>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</si>
  <si>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</si>
  <si>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</si>
  <si>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</si>
  <si>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</si>
  <si>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</si>
  <si>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</si>
  <si>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</si>
  <si>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</si>
  <si>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</si>
  <si>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</si>
  <si>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</si>
  <si>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</si>
  <si>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</si>
  <si>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</si>
  <si>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</si>
  <si>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</si>
  <si>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</si>
  <si>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</si>
  <si>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</si>
  <si>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</si>
  <si>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</si>
  <si>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</si>
  <si>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</si>
  <si>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</si>
  <si>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</si>
  <si>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</si>
  <si>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</si>
  <si>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</si>
  <si>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</si>
  <si>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</si>
  <si>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</si>
  <si>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</si>
  <si>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</si>
  <si>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</si>
  <si>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</si>
  <si>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</si>
  <si>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</si>
  <si>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</si>
  <si>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</si>
  <si>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</si>
  <si>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</si>
  <si>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</si>
  <si>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</si>
  <si>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</si>
  <si>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</si>
  <si>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</si>
  <si>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</si>
  <si>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</si>
  <si>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</si>
  <si>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</si>
  <si>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</si>
  <si>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</si>
  <si>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</si>
  <si>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</si>
  <si>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</si>
  <si>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</si>
  <si>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</si>
  <si>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</si>
  <si>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</si>
  <si>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</si>
  <si>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</si>
  <si>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</si>
  <si>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</si>
  <si>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</si>
  <si>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</si>
  <si>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</si>
  <si>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</si>
  <si>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</si>
  <si>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</si>
  <si>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</si>
  <si>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</si>
  <si>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</si>
  <si>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</si>
  <si>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</si>
  <si>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</si>
  <si>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</si>
  <si>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</si>
  <si>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</si>
  <si>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</si>
  <si>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</si>
  <si>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</si>
  <si>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</si>
  <si>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</si>
  <si>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</si>
  <si>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</si>
  <si>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</si>
  <si>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</si>
  <si>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</si>
  <si>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</si>
  <si>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</si>
  <si>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</si>
  <si>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</si>
  <si>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</si>
  <si>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</si>
  <si>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</si>
  <si>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</si>
  <si>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</si>
  <si>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</si>
  <si>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</si>
  <si>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</si>
  <si>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</si>
  <si>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</si>
  <si>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</si>
  <si>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</si>
  <si>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</si>
  <si>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</si>
  <si>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</si>
  <si>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</si>
  <si>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</si>
  <si>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</si>
  <si>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</si>
  <si>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</si>
  <si>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</si>
  <si>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</si>
  <si>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</si>
  <si>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</si>
  <si>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</si>
  <si>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</si>
  <si>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</si>
  <si>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</si>
  <si>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</si>
  <si>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</si>
  <si>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</si>
  <si>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</si>
  <si>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</si>
  <si>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</si>
  <si>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</si>
  <si>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</si>
  <si>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</si>
  <si>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</si>
  <si>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</si>
  <si>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</si>
  <si>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</si>
  <si>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</si>
  <si>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</si>
  <si>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</si>
  <si>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</si>
  <si>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</si>
  <si>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</si>
  <si>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</si>
  <si>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</si>
  <si>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</si>
  <si>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</si>
  <si>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</si>
  <si>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</si>
  <si>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</si>
  <si>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</si>
  <si>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</si>
  <si>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</si>
  <si>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</si>
  <si>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</si>
  <si>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</si>
  <si>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</si>
  <si>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</si>
  <si>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</si>
  <si>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</si>
  <si>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</si>
  <si>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</si>
  <si>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</si>
  <si>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</si>
  <si>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</si>
  <si>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</si>
  <si>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</si>
  <si>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</si>
  <si>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</si>
  <si>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</si>
  <si>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</si>
  <si>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</si>
  <si>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</si>
  <si>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</si>
  <si>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</si>
  <si>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</si>
  <si>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</si>
  <si>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</si>
  <si>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</si>
  <si>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</si>
  <si>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</si>
  <si>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</si>
  <si>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</si>
  <si>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</si>
  <si>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</si>
  <si>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</si>
  <si>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</si>
  <si>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</si>
  <si>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</si>
  <si>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</si>
  <si>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</si>
  <si>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</si>
  <si>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</si>
  <si>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</si>
  <si>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</si>
  <si>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</si>
  <si>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</si>
  <si>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</si>
  <si>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</si>
  <si>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</si>
  <si>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</si>
  <si>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</si>
  <si>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</si>
  <si>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</si>
  <si>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</si>
  <si>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</si>
  <si>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</si>
  <si>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</si>
  <si>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</si>
  <si>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</si>
  <si>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</si>
  <si>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</si>
  <si>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</si>
  <si>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</si>
  <si>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</si>
  <si>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</si>
  <si>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</si>
  <si>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</si>
  <si>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</si>
  <si>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</si>
  <si>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</si>
  <si>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</si>
  <si>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</si>
  <si>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</si>
  <si>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</si>
  <si>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</si>
  <si>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</si>
  <si>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</si>
  <si>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</si>
  <si>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</si>
  <si>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</si>
  <si>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</si>
  <si>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</si>
  <si>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</si>
  <si>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</si>
  <si>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</si>
  <si>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</si>
  <si>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</si>
  <si>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</si>
  <si>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</si>
  <si>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</si>
  <si>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</si>
  <si>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</si>
  <si>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</si>
  <si>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</si>
  <si>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</si>
  <si>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</si>
  <si>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</si>
  <si>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</si>
  <si>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</si>
  <si>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</si>
  <si>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</si>
  <si>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</si>
  <si>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</si>
  <si>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</si>
  <si>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</si>
  <si>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</si>
  <si>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</si>
  <si>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</si>
  <si>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</si>
  <si>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</si>
  <si>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</si>
  <si>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</si>
  <si>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</si>
  <si>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</si>
  <si>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</si>
  <si>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</si>
  <si>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</si>
  <si>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</si>
  <si>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</si>
  <si>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</si>
  <si>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</si>
  <si>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</si>
  <si>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</si>
  <si>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</si>
  <si>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</si>
  <si>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</si>
  <si>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</si>
  <si>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</si>
  <si>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</si>
  <si>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</si>
  <si>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</si>
  <si>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</si>
  <si>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</si>
  <si>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</si>
  <si>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</si>
  <si>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</si>
  <si>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</si>
  <si>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</si>
  <si>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</si>
  <si>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</si>
  <si>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</si>
  <si>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</si>
  <si>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</si>
  <si>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</si>
  <si>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</si>
  <si>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</si>
  <si>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</si>
  <si>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</si>
  <si>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</si>
  <si>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</si>
  <si>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</si>
  <si>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</si>
  <si>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</si>
  <si>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</si>
  <si>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</si>
  <si>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</si>
  <si>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</si>
  <si>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</si>
  <si>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</si>
  <si>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</si>
  <si>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</si>
  <si>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</si>
  <si>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</si>
  <si>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</si>
  <si>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</si>
  <si>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</si>
  <si>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</si>
  <si>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</si>
  <si>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</si>
  <si>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</si>
  <si>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</si>
  <si>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</si>
  <si>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</si>
  <si>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</si>
  <si>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</si>
  <si>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</si>
  <si>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</si>
  <si>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</si>
  <si>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</si>
  <si>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</si>
  <si>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</si>
  <si>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</si>
  <si>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</si>
  <si>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</si>
  <si>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</si>
  <si>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</si>
  <si>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</si>
  <si>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</si>
  <si>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</si>
  <si>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</si>
  <si>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</si>
  <si>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</si>
  <si>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</si>
  <si>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</si>
  <si>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</si>
  <si>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</si>
  <si>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</si>
  <si>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</si>
  <si>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</si>
  <si>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</si>
  <si>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</si>
  <si>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</si>
  <si>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</si>
  <si>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</si>
  <si>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</si>
  <si>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</si>
  <si>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</si>
  <si>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</si>
  <si>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</si>
  <si>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</si>
  <si>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</si>
  <si>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</si>
  <si>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</si>
  <si>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</si>
  <si>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</si>
  <si>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</si>
  <si>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</si>
  <si>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</si>
  <si>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</si>
  <si>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</si>
  <si>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</si>
  <si>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</si>
  <si>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</si>
  <si>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</si>
  <si>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</si>
  <si>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</si>
  <si>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</si>
  <si>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</si>
  <si>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</si>
  <si>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</si>
  <si>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</si>
  <si>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</si>
  <si>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</si>
  <si>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</si>
  <si>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</si>
  <si>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</si>
  <si>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</si>
  <si>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</si>
  <si>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</si>
  <si>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</si>
  <si>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</si>
  <si>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</si>
  <si>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</si>
  <si>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</si>
  <si>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</si>
  <si>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</si>
  <si>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</si>
  <si>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</si>
  <si>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</si>
  <si>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</si>
  <si>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</si>
  <si>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</si>
  <si>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</si>
  <si>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</si>
  <si>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</si>
  <si>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</si>
  <si>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</si>
  <si>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</si>
  <si>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</si>
  <si>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</si>
  <si>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</si>
  <si>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</si>
  <si>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</si>
  <si>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</si>
  <si>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</si>
  <si>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</si>
  <si>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</si>
  <si>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</si>
  <si>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</si>
  <si>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</si>
  <si>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</si>
  <si>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</si>
  <si>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</si>
  <si>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</si>
  <si>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</si>
  <si>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</si>
  <si>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</si>
  <si>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</si>
  <si>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</si>
  <si>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</si>
  <si>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</si>
  <si>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</si>
  <si>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</si>
  <si>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</si>
  <si>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</si>
  <si>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</si>
  <si>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</si>
  <si>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</si>
  <si>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</si>
  <si>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</si>
  <si>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</si>
  <si>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</si>
  <si>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</si>
  <si>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</si>
  <si>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</si>
  <si>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</si>
  <si>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</si>
  <si>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</si>
  <si>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</si>
  <si>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</si>
  <si>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</si>
  <si>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</si>
  <si>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</si>
  <si>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</si>
  <si>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</si>
  <si>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</si>
  <si>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</si>
  <si>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</si>
  <si>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</si>
  <si>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</si>
  <si>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</si>
  <si>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</si>
  <si>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</si>
  <si>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</si>
  <si>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</si>
  <si>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</si>
  <si>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</si>
  <si>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</si>
  <si>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</si>
  <si>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</si>
  <si>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</si>
  <si>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</si>
  <si>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</si>
  <si>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</si>
  <si>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</si>
  <si>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</si>
  <si>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</si>
  <si>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</si>
  <si>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</si>
  <si>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</si>
  <si>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</si>
  <si>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</si>
  <si>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</si>
  <si>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</si>
  <si>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</si>
  <si>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</si>
  <si>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</si>
  <si>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</si>
  <si>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</si>
  <si>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</si>
  <si>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</si>
  <si>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</si>
  <si>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</si>
  <si>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</si>
  <si>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</si>
  <si>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</si>
  <si>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</si>
  <si>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</si>
  <si>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</si>
  <si>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</si>
  <si>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</si>
  <si>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</si>
  <si>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</si>
  <si>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</si>
  <si>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</si>
  <si>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</si>
  <si>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</si>
  <si>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</si>
  <si>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</si>
  <si>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</si>
  <si>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</si>
  <si>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</si>
  <si>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</si>
  <si>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</si>
  <si>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</si>
  <si>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</si>
  <si>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</si>
  <si>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</si>
  <si>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</si>
  <si>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</si>
  <si>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</si>
  <si>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</si>
  <si>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</si>
  <si>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</si>
  <si>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</si>
  <si>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</si>
  <si>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</si>
  <si>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</si>
  <si>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</si>
  <si>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</si>
  <si>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</si>
  <si>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</si>
  <si>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</si>
  <si>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</si>
  <si>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</si>
  <si>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</si>
  <si>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</si>
  <si>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</si>
  <si>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</si>
  <si>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</si>
  <si>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</si>
  <si>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</si>
  <si>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</si>
  <si>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</si>
  <si>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</si>
  <si>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</si>
  <si>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</si>
  <si>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</si>
  <si>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</si>
  <si>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</si>
  <si>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</si>
  <si>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</si>
  <si>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</si>
  <si>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</si>
  <si>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</si>
  <si>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</si>
  <si>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</si>
  <si>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</si>
  <si>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</si>
  <si>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</si>
  <si>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</si>
  <si>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</si>
  <si>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</si>
  <si>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</si>
  <si>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</si>
  <si>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</si>
  <si>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</si>
  <si>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</si>
  <si>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</si>
  <si>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</si>
  <si>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</si>
  <si>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</si>
  <si>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</si>
  <si>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</si>
  <si>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</si>
  <si>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</si>
  <si>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</si>
  <si>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</si>
  <si>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</si>
  <si>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</si>
  <si>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</si>
  <si>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</si>
  <si>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</si>
  <si>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</si>
  <si>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</si>
  <si>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</si>
  <si>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</si>
  <si>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</si>
  <si>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</si>
  <si>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</si>
  <si>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</si>
  <si>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</si>
  <si>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</si>
  <si>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</si>
  <si>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</si>
  <si>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</si>
  <si>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</si>
  <si>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</si>
  <si>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</si>
  <si>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</si>
  <si>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</si>
  <si>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</si>
  <si>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</si>
  <si>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</si>
  <si>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</si>
  <si>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</si>
  <si>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</si>
  <si>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</si>
  <si>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</si>
  <si>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</si>
  <si>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</si>
  <si>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</si>
  <si>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</si>
  <si>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</si>
  <si>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</si>
  <si>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</si>
  <si>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</si>
  <si>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</si>
  <si>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</si>
  <si>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</si>
  <si>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</si>
  <si>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</si>
  <si>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</si>
  <si>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</si>
  <si>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</si>
  <si>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</si>
  <si>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</si>
  <si>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</si>
  <si>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</si>
  <si>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</si>
  <si>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</si>
  <si>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</si>
  <si>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</si>
  <si>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</si>
  <si>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</si>
  <si>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</si>
  <si>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</si>
  <si>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</si>
  <si>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</si>
  <si>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</si>
  <si>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</si>
  <si>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</si>
  <si>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</si>
  <si>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</si>
  <si>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</si>
  <si>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</si>
  <si>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</si>
  <si>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</si>
  <si>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</si>
  <si>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</si>
  <si>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</si>
  <si>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</si>
  <si>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</si>
  <si>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</si>
  <si>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</si>
  <si>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</si>
  <si>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</si>
  <si>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</si>
  <si>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</si>
  <si>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</si>
  <si>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</si>
  <si>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</si>
  <si>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</si>
  <si>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</si>
  <si>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</si>
  <si>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</si>
  <si>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</si>
  <si>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</si>
  <si>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</si>
  <si>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</si>
  <si>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</si>
  <si>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</si>
  <si>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</si>
  <si>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</si>
  <si>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</si>
  <si>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</si>
  <si>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</si>
  <si>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</si>
  <si>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</si>
  <si>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</si>
  <si>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</si>
  <si>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</si>
  <si>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</si>
  <si>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</si>
  <si>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</si>
  <si>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</si>
  <si>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</si>
  <si>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</si>
  <si>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</si>
  <si>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</si>
  <si>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</si>
  <si>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</si>
  <si>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</si>
  <si>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</si>
  <si>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</si>
  <si>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</si>
  <si>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</si>
  <si>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</si>
  <si>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</si>
  <si>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</si>
  <si>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</si>
  <si>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</si>
  <si>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</si>
  <si>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</si>
  <si>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</si>
  <si>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</si>
  <si>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</si>
  <si>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</si>
  <si>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</si>
  <si>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</si>
  <si>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</si>
  <si>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</si>
  <si>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</si>
  <si>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</si>
  <si>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</si>
  <si>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</si>
  <si>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</si>
  <si>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</si>
  <si>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</si>
  <si>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</si>
  <si>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</si>
  <si>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</si>
  <si>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</si>
  <si>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</si>
  <si>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</si>
  <si>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</si>
  <si>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</si>
  <si>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</si>
  <si>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</si>
  <si>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</si>
  <si>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</si>
  <si>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</si>
  <si>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</si>
  <si>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</si>
  <si>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</si>
  <si>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</si>
  <si>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</si>
  <si>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</si>
  <si>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</si>
  <si>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</si>
  <si>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</si>
  <si>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</si>
  <si>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</si>
  <si>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</si>
  <si>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</si>
  <si>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</si>
  <si>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</si>
  <si>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</si>
  <si>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</si>
  <si>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</si>
  <si>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</si>
  <si>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</si>
  <si>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</si>
  <si>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</si>
  <si>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</si>
  <si>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</si>
  <si>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</si>
  <si>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</si>
  <si>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</si>
  <si>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</si>
  <si>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</si>
  <si>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</si>
  <si>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</si>
  <si>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</si>
  <si>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</si>
  <si>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</si>
  <si>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</si>
  <si>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</si>
  <si>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</si>
  <si>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</si>
  <si>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</si>
  <si>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</si>
  <si>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</si>
  <si>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</si>
  <si>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</si>
  <si>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</si>
  <si>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</si>
  <si>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</si>
  <si>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</si>
  <si>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</si>
  <si>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</si>
  <si>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</si>
  <si>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</si>
  <si>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</si>
  <si>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</si>
  <si>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</si>
  <si>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</si>
  <si>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</si>
  <si>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</si>
  <si>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</si>
  <si>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</si>
  <si>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</si>
  <si>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</si>
  <si>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</si>
  <si>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</si>
  <si>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</si>
  <si>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</si>
  <si>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</si>
  <si>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</si>
  <si>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</si>
  <si>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</si>
  <si>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</si>
  <si>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</si>
  <si>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</si>
  <si>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</si>
  <si>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</si>
  <si>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</si>
  <si>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</si>
  <si>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</si>
  <si>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</si>
  <si>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</si>
  <si>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</si>
  <si>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</si>
  <si>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</si>
  <si>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</si>
  <si>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</si>
  <si>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</si>
  <si>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</si>
  <si>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</si>
  <si>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</si>
  <si>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</si>
  <si>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</si>
  <si>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</si>
  <si>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</si>
  <si>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</si>
  <si>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</si>
  <si>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</si>
  <si>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</si>
  <si>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</si>
  <si>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</si>
  <si>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</si>
  <si>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</si>
  <si>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</si>
  <si>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</si>
  <si>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</si>
  <si>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</si>
  <si>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</si>
  <si>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</si>
  <si>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</si>
  <si>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</si>
  <si>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</si>
  <si>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</si>
  <si>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</si>
  <si>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</si>
  <si>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</si>
  <si>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</si>
  <si>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</si>
  <si>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</si>
  <si>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</si>
  <si>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</si>
  <si>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</si>
  <si>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</si>
  <si>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</si>
  <si>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</si>
  <si>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</si>
  <si>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</si>
  <si>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</si>
  <si>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</si>
  <si>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</si>
  <si>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</si>
  <si>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</si>
  <si>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</si>
  <si>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</si>
  <si>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</si>
  <si>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</si>
  <si>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</si>
  <si>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</si>
  <si>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</si>
  <si>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</si>
  <si>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</si>
  <si>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</si>
  <si>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</si>
  <si>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</si>
  <si>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</si>
  <si>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</si>
  <si>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</si>
  <si>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</si>
  <si>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</si>
  <si>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</si>
  <si>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</si>
  <si>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</si>
  <si>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</si>
  <si>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</si>
  <si>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</si>
  <si>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</si>
  <si>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</si>
  <si>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</si>
  <si>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</si>
  <si>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</si>
  <si>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</si>
  <si>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</si>
  <si>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</si>
  <si>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</si>
  <si>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</si>
  <si>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</si>
  <si>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</si>
  <si>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</si>
  <si>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</si>
  <si>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</si>
  <si>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</si>
  <si>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</si>
  <si>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</si>
  <si>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</si>
  <si>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</si>
  <si>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</si>
  <si>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</si>
  <si>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</si>
  <si>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</si>
  <si>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</si>
  <si>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</si>
  <si>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</si>
  <si>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</si>
  <si>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</si>
  <si>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</si>
  <si>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</si>
  <si>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</si>
  <si>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</si>
  <si>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</si>
  <si>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</si>
  <si>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</si>
  <si>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</si>
  <si>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</si>
  <si>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</si>
  <si>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</si>
  <si>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</si>
  <si>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</si>
  <si>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</si>
  <si>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</si>
  <si>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</si>
  <si>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</si>
  <si>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</si>
  <si>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</si>
  <si>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</si>
  <si>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</si>
  <si>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</si>
  <si>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</si>
  <si>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</si>
  <si>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</si>
  <si>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</si>
  <si>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</si>
  <si>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</si>
  <si>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</si>
  <si>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</si>
  <si>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</si>
  <si>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</si>
  <si>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</si>
  <si>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</si>
  <si>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</si>
  <si>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</si>
  <si>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</si>
  <si>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</si>
  <si>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</si>
  <si>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</si>
  <si>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</si>
  <si>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</si>
  <si>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</si>
  <si>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</si>
  <si>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</si>
  <si>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</si>
  <si>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</si>
  <si>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</si>
  <si>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</si>
  <si>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</si>
  <si>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</si>
  <si>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</si>
  <si>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</si>
  <si>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</si>
  <si>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</si>
  <si>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</si>
  <si>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</si>
  <si>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</si>
  <si>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</si>
  <si>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</si>
  <si>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</si>
  <si>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</si>
  <si>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</si>
  <si>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</si>
  <si>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</si>
  <si>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</si>
  <si>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</si>
  <si>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</si>
  <si>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</si>
  <si>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</si>
  <si>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</si>
  <si>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</si>
  <si>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</si>
  <si>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</si>
  <si>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</si>
  <si>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</si>
  <si>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</si>
  <si>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</si>
  <si>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</si>
  <si>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</si>
  <si>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</si>
  <si>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</si>
  <si>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</si>
  <si>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</si>
  <si>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</si>
  <si>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</si>
  <si>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</si>
  <si>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</si>
  <si>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</si>
  <si>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</si>
  <si>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</si>
  <si>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</si>
  <si>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</si>
  <si>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</si>
  <si>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</si>
  <si>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</si>
  <si>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</si>
  <si>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</si>
  <si>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</si>
  <si>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</si>
  <si>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</si>
  <si>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</si>
  <si>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</si>
  <si>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</si>
  <si>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</si>
  <si>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</si>
  <si>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</si>
  <si>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</si>
  <si>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</si>
  <si>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</si>
  <si>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</si>
  <si>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</si>
  <si>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</si>
  <si>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</si>
  <si>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</si>
  <si>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</si>
  <si>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</si>
  <si>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</si>
  <si>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</si>
  <si>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</si>
  <si>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</si>
  <si>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</si>
  <si>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</si>
  <si>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</si>
  <si>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</si>
  <si>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</si>
  <si>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</si>
  <si>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</si>
  <si>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</si>
  <si>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</si>
  <si>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</si>
  <si>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</si>
  <si>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</si>
  <si>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</si>
  <si>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</si>
  <si>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</si>
  <si>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</si>
  <si>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</si>
  <si>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</si>
  <si>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</si>
  <si>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</si>
  <si>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</si>
  <si>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</si>
  <si>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</si>
  <si>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</si>
  <si>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</si>
  <si>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</si>
  <si>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</si>
  <si>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</si>
  <si>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</si>
  <si>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</si>
  <si>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</si>
  <si>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</si>
  <si>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</si>
  <si>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</si>
  <si>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</si>
  <si>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</si>
  <si>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</si>
  <si>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</si>
  <si>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</si>
  <si>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</si>
  <si>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</si>
  <si>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</si>
  <si>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</si>
  <si>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</si>
  <si>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</si>
  <si>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</si>
  <si>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</si>
  <si>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</si>
  <si>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</si>
  <si>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</si>
  <si>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</si>
  <si>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</si>
  <si>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</si>
  <si>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</si>
  <si>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</si>
  <si>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</si>
  <si>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</si>
  <si>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</si>
  <si>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</si>
  <si>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</si>
  <si>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</si>
  <si>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</si>
  <si>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</si>
  <si>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</si>
  <si>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</si>
  <si>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</si>
  <si>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</si>
  <si>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</si>
  <si>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</si>
  <si>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</si>
  <si>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</si>
  <si>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</si>
  <si>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</si>
  <si>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</si>
  <si>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</si>
  <si>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</si>
  <si>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</si>
  <si>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</si>
  <si>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</si>
  <si>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</si>
  <si>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</si>
  <si>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</si>
  <si>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</si>
  <si>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</si>
  <si>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</si>
  <si>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</si>
  <si>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</si>
  <si>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</si>
  <si>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</si>
  <si>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</si>
  <si>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</si>
  <si>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</si>
  <si>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</si>
  <si>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</si>
  <si>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</si>
  <si>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</si>
  <si>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</si>
  <si>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</si>
  <si>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</si>
  <si>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</si>
  <si>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</si>
  <si>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</si>
  <si>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</si>
  <si>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</si>
  <si>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</si>
  <si>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</si>
  <si>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</si>
  <si>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</si>
  <si>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</si>
  <si>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</si>
  <si>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</si>
  <si>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</si>
  <si>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</si>
  <si>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</si>
  <si>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</si>
  <si>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</si>
  <si>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</si>
  <si>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</si>
  <si>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</si>
  <si>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</si>
  <si>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</si>
  <si>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</si>
  <si>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</si>
  <si>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</si>
  <si>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</si>
  <si>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</si>
  <si>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</si>
  <si>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</si>
  <si>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</si>
  <si>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</si>
  <si>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</si>
  <si>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</si>
  <si>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</si>
  <si>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</si>
  <si>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</si>
  <si>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</si>
  <si>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</si>
  <si>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</si>
  <si>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</si>
  <si>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</si>
  <si>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</si>
  <si>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</si>
  <si>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</si>
  <si>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</si>
  <si>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</si>
  <si>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</si>
  <si>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</si>
  <si>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</si>
  <si>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</si>
  <si>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</si>
  <si>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</si>
  <si>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</si>
  <si>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</si>
  <si>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</si>
  <si>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</si>
  <si>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</si>
  <si>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</si>
  <si>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</si>
  <si>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</si>
  <si>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</si>
  <si>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</si>
  <si>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</si>
  <si>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</si>
  <si>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</si>
  <si>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</si>
  <si>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</si>
  <si>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</si>
  <si>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</si>
  <si>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</si>
  <si>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</si>
  <si>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</si>
  <si>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</si>
  <si>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</si>
  <si>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</si>
  <si>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</si>
  <si>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</si>
  <si>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</si>
  <si>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</si>
  <si>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</si>
  <si>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</si>
  <si>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</si>
  <si>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</si>
  <si>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</si>
  <si>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</si>
  <si>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</si>
  <si>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</si>
  <si>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</si>
  <si>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</si>
  <si>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</si>
  <si>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</si>
  <si>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</si>
  <si>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</si>
  <si>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</si>
  <si>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</si>
  <si>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</si>
  <si>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</si>
  <si>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</si>
  <si>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</si>
  <si>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</si>
  <si>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</si>
  <si>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</si>
  <si>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</si>
  <si>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</si>
  <si>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</si>
  <si>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</si>
  <si>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</si>
  <si>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</si>
  <si>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</si>
  <si>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</si>
  <si>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</si>
  <si>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</si>
  <si>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</si>
  <si>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</si>
  <si>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</si>
  <si>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</si>
  <si>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</si>
  <si>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</si>
  <si>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</si>
  <si>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</si>
  <si>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</si>
  <si>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</si>
  <si>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</si>
  <si>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</si>
  <si>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</si>
  <si>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</si>
  <si>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</si>
  <si>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</si>
  <si>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</si>
  <si>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</si>
  <si>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</si>
  <si>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</si>
  <si>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</si>
  <si>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</si>
  <si>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</si>
  <si>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</si>
  <si>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</si>
  <si>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</si>
  <si>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</si>
  <si>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</si>
  <si>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</si>
  <si>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</si>
  <si>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</si>
  <si>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</si>
  <si>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</si>
  <si>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</si>
  <si>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</si>
  <si>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</si>
  <si>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</si>
  <si>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</si>
  <si>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</si>
  <si>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</si>
  <si>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</si>
  <si>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</si>
  <si>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</si>
  <si>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</si>
  <si>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</si>
  <si>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</si>
  <si>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</si>
  <si>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</si>
  <si>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</si>
  <si>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</si>
  <si>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</si>
  <si>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</si>
  <si>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</si>
  <si>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</si>
  <si>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</si>
  <si>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</si>
  <si>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</si>
  <si>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</si>
  <si>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</si>
  <si>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</si>
  <si>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</si>
  <si>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</si>
  <si>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</si>
  <si>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</si>
  <si>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</si>
  <si>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</si>
  <si>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</si>
  <si>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</si>
  <si>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</si>
  <si>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</si>
  <si>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</si>
  <si>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</si>
  <si>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</si>
  <si>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</si>
  <si>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</si>
  <si>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</si>
  <si>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</si>
  <si>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</si>
  <si>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</si>
  <si>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</si>
  <si>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</si>
  <si>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</si>
  <si>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</si>
  <si>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</si>
  <si>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</si>
  <si>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</si>
  <si>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</si>
  <si>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</si>
  <si>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</si>
  <si>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</si>
  <si>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</si>
  <si>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</si>
  <si>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</si>
  <si>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</si>
  <si>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</si>
  <si>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</si>
  <si>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</si>
  <si>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</si>
  <si>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</si>
  <si>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</si>
  <si>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</si>
  <si>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</si>
  <si>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</si>
  <si>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</si>
  <si>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</si>
  <si>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</si>
  <si>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</si>
  <si>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</si>
  <si>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</si>
  <si>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</si>
  <si>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</si>
  <si>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</si>
  <si>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</si>
  <si>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</si>
  <si>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</si>
  <si>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</si>
  <si>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</si>
  <si>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</si>
  <si>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</si>
  <si>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</si>
  <si>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</si>
  <si>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</si>
  <si>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</si>
  <si>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</si>
  <si>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</si>
  <si>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</si>
  <si>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</si>
  <si>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</si>
  <si>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</si>
  <si>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</si>
  <si>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</si>
  <si>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</si>
  <si>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</si>
  <si>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</si>
  <si>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</si>
  <si>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</si>
  <si>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</si>
  <si>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</si>
  <si>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</si>
  <si>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</si>
  <si>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</si>
  <si>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</si>
  <si>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</si>
  <si>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</si>
  <si>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</si>
  <si>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</si>
  <si>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</si>
  <si>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</si>
  <si>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</si>
  <si>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</si>
  <si>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</si>
  <si>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</si>
  <si>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</si>
  <si>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</si>
  <si>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</si>
  <si>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</si>
  <si>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</si>
  <si>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</si>
  <si>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</si>
  <si>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</si>
  <si>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</si>
  <si>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</si>
  <si>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</si>
  <si>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</si>
  <si>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</si>
  <si>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</si>
  <si>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</si>
  <si>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</si>
  <si>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</si>
  <si>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</si>
  <si>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</si>
  <si>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</si>
  <si>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</si>
  <si>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</si>
  <si>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</si>
  <si>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</si>
  <si>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</si>
  <si>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</si>
  <si>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</si>
  <si>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</si>
  <si>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</si>
  <si>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</si>
  <si>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</si>
  <si>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</si>
  <si>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</si>
  <si>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</si>
  <si>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</si>
  <si>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</si>
  <si>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</si>
  <si>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</si>
  <si>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</si>
  <si>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</si>
  <si>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</si>
  <si>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</si>
  <si>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</si>
  <si>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</si>
  <si>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</si>
  <si>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</si>
  <si>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</si>
  <si>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</si>
  <si>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</si>
  <si>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</si>
  <si>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</si>
  <si>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</si>
  <si>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</si>
  <si>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</si>
  <si>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</si>
  <si>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</si>
  <si>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</si>
  <si>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</si>
  <si>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</si>
  <si>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</si>
  <si>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</si>
  <si>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</si>
  <si>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</si>
  <si>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</si>
  <si>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</si>
  <si>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</si>
  <si>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</si>
  <si>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</si>
  <si>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</si>
  <si>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</si>
  <si>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</si>
  <si>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</si>
  <si>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</si>
  <si>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</si>
  <si>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</si>
  <si>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</si>
  <si>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</si>
  <si>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</si>
  <si>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</si>
  <si>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</si>
  <si>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</si>
  <si>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</si>
  <si>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</si>
  <si>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</si>
  <si>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</si>
  <si>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</si>
  <si>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</si>
  <si>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</si>
  <si>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</si>
  <si>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</si>
  <si>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</si>
  <si>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</si>
  <si>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</si>
  <si>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</si>
  <si>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</si>
  <si>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</si>
  <si>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</si>
  <si>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</si>
  <si>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</si>
  <si>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</si>
  <si>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</si>
  <si>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</si>
  <si>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</si>
  <si>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</si>
  <si>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</si>
  <si>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</si>
  <si>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</si>
  <si>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</si>
  <si>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</si>
  <si>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</si>
  <si>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</si>
  <si>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</si>
  <si>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</si>
  <si>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</si>
  <si>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</si>
  <si>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</si>
  <si>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</si>
  <si>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</si>
  <si>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</si>
  <si>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</si>
  <si>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</si>
  <si>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</si>
  <si>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</si>
  <si>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</si>
  <si>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</si>
  <si>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</si>
  <si>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</si>
  <si>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</si>
  <si>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</si>
  <si>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</si>
  <si>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</si>
  <si>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</si>
  <si>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</si>
  <si>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</si>
  <si>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</si>
  <si>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</si>
  <si>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</si>
  <si>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</si>
  <si>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</si>
  <si>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</si>
  <si>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</si>
  <si>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</si>
  <si>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</si>
  <si>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</si>
  <si>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</si>
  <si>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</si>
  <si>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</si>
  <si>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</si>
  <si>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</si>
  <si>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</si>
  <si>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</si>
  <si>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</si>
  <si>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</si>
  <si>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</si>
  <si>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</si>
  <si>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</si>
  <si>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</si>
  <si>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</si>
  <si>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</si>
  <si>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</si>
  <si>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</si>
  <si>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</si>
  <si>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</si>
  <si>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</si>
  <si>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</si>
  <si>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</si>
  <si>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</si>
  <si>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</si>
  <si>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</si>
  <si>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</si>
  <si>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</si>
  <si>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</si>
  <si>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</si>
  <si>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</si>
  <si>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</si>
  <si>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</si>
  <si>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</si>
  <si>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</si>
  <si>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</si>
  <si>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</si>
  <si>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</si>
  <si>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</si>
  <si>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</si>
  <si>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</si>
  <si>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</si>
  <si>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</si>
  <si>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</si>
  <si>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</si>
  <si>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</si>
  <si>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</si>
  <si>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</si>
  <si>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</si>
  <si>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</si>
  <si>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</si>
  <si>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</si>
  <si>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</si>
  <si>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</si>
  <si>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</si>
  <si>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</si>
  <si>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</si>
  <si>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</si>
  <si>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</si>
  <si>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</si>
  <si>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</si>
  <si>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</si>
  <si>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</si>
  <si>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</si>
  <si>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</si>
  <si>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</si>
  <si>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</si>
  <si>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</si>
  <si>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</si>
  <si>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</si>
  <si>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</si>
  <si>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</si>
  <si>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</si>
  <si>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</si>
  <si>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</si>
  <si>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</si>
  <si>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</si>
  <si>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</si>
  <si>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</si>
  <si>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</si>
  <si>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</si>
  <si>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</si>
  <si>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</si>
  <si>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</si>
  <si>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</si>
  <si>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</si>
  <si>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</si>
  <si>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</si>
  <si>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</si>
  <si>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</si>
  <si>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</si>
  <si>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</si>
  <si>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</si>
  <si>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</si>
  <si>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</si>
  <si>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</si>
  <si>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</si>
  <si>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</si>
  <si>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</si>
  <si>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</si>
  <si>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</si>
  <si>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</si>
  <si>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</si>
  <si>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</si>
  <si>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</si>
  <si>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</si>
  <si>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</si>
  <si>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</si>
  <si>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</si>
  <si>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</si>
  <si>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</si>
  <si>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</si>
  <si>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</si>
  <si>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</si>
  <si>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</si>
  <si>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</si>
  <si>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</si>
  <si>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</si>
  <si>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</si>
  <si>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</si>
  <si>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</si>
  <si>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</si>
  <si>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</si>
  <si>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</si>
  <si>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</si>
  <si>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</si>
  <si>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</si>
  <si>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</si>
  <si>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</si>
  <si>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</si>
  <si>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</si>
  <si>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</si>
  <si>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</si>
  <si>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</si>
  <si>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</si>
  <si>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</si>
  <si>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</si>
  <si>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</si>
  <si>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</si>
  <si>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</si>
  <si>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</si>
  <si>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</si>
  <si>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</si>
  <si>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</si>
  <si>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</si>
  <si>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</si>
  <si>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</si>
  <si>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</si>
  <si>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</si>
  <si>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</si>
  <si>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</si>
  <si>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</si>
  <si>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</si>
  <si>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</si>
  <si>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</si>
  <si>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</si>
  <si>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</si>
  <si>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</si>
  <si>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</si>
  <si>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</si>
  <si>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</si>
  <si>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</si>
  <si>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</si>
  <si>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</si>
  <si>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</si>
  <si>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</si>
  <si>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</si>
  <si>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</si>
  <si>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</si>
  <si>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</si>
  <si>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</si>
  <si>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</si>
  <si>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</si>
  <si>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</si>
  <si>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</si>
  <si>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</si>
  <si>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</si>
  <si>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</si>
  <si>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</si>
  <si>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</si>
  <si>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</si>
  <si>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</si>
  <si>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</si>
  <si>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</si>
  <si>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</si>
  <si>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</si>
  <si>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</si>
  <si>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</si>
  <si>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</si>
  <si>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</si>
  <si>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</si>
  <si>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</si>
  <si>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</si>
  <si>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</si>
  <si>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</si>
  <si>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</si>
  <si>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</si>
  <si>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</si>
  <si>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</si>
  <si>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</si>
  <si>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</si>
  <si>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</si>
  <si>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</si>
  <si>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</si>
  <si>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</si>
  <si>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</si>
  <si>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</si>
  <si>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</si>
  <si>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</si>
  <si>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</si>
  <si>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</si>
  <si>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</si>
  <si>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</si>
  <si>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</si>
  <si>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</si>
  <si>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</si>
  <si>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</si>
  <si>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</si>
  <si>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</si>
  <si>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</si>
  <si>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</si>
  <si>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</si>
  <si>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</si>
  <si>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</si>
  <si>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</si>
  <si>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</si>
  <si>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</si>
  <si>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</si>
  <si>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</si>
  <si>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</si>
  <si>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</si>
  <si>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</si>
  <si>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</si>
  <si>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</si>
  <si>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</si>
  <si>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</si>
  <si>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</si>
  <si>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</si>
  <si>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</si>
  <si>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</si>
  <si>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</si>
  <si>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</si>
  <si>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</si>
  <si>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</si>
  <si>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</si>
  <si>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</si>
  <si>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</si>
  <si>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</si>
  <si>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</si>
  <si>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</si>
  <si>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</si>
  <si>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</si>
  <si>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</si>
  <si>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</si>
  <si>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</si>
  <si>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</si>
  <si>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</si>
  <si>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</si>
  <si>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</si>
  <si>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</si>
  <si>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</si>
  <si>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</si>
  <si>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</si>
  <si>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</si>
  <si>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</si>
  <si>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</si>
  <si>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</si>
  <si>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</si>
  <si>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</si>
  <si>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</si>
  <si>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</si>
  <si>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</si>
  <si>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</si>
  <si>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</si>
  <si>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</si>
  <si>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</si>
  <si>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</si>
  <si>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</si>
  <si>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</si>
  <si>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</si>
  <si>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</si>
  <si>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</si>
  <si>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</si>
  <si>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</si>
  <si>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</si>
  <si>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</si>
  <si>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</si>
  <si>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</si>
  <si>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</si>
  <si>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</si>
  <si>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</si>
  <si>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</si>
  <si>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</si>
  <si>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</si>
  <si>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</si>
  <si>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</si>
  <si>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</si>
  <si>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</si>
  <si>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</si>
  <si>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</si>
  <si>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</si>
  <si>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</si>
  <si>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</si>
  <si>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</si>
  <si>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</si>
  <si>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</si>
  <si>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</si>
  <si>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</si>
  <si>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</si>
  <si>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</si>
  <si>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</si>
  <si>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</si>
  <si>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</si>
  <si>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</si>
  <si>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</si>
  <si>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</si>
  <si>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</si>
  <si>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</si>
  <si>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</si>
  <si>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</si>
  <si>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</si>
  <si>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</si>
  <si>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</si>
  <si>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</si>
  <si>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</si>
  <si>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</si>
  <si>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</si>
  <si>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</si>
  <si>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</si>
  <si>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</si>
  <si>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</si>
  <si>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</si>
  <si>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</si>
  <si>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</si>
  <si>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</si>
  <si>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</si>
  <si>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</si>
  <si>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</si>
  <si>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</si>
  <si>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</si>
  <si>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</si>
  <si>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</si>
  <si>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</si>
  <si>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</si>
  <si>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</si>
  <si>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</si>
  <si>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</si>
  <si>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</si>
  <si>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</si>
  <si>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</si>
  <si>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</si>
  <si>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</si>
  <si>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</si>
  <si>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</si>
  <si>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</si>
  <si>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</si>
  <si>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</si>
  <si>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</si>
  <si>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</si>
  <si>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</si>
  <si>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</si>
  <si>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</si>
  <si>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</si>
  <si>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</si>
  <si>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</si>
  <si>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</si>
  <si>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</si>
  <si>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</si>
  <si>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</si>
  <si>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</si>
  <si>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</si>
  <si>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</si>
  <si>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</si>
  <si>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</si>
  <si>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</si>
  <si>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</si>
  <si>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</si>
  <si>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</si>
  <si>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</si>
  <si>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</si>
  <si>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</si>
  <si>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</si>
  <si>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</si>
  <si>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</si>
  <si>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</si>
  <si>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</si>
  <si>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</si>
  <si>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</si>
  <si>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</si>
  <si>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</si>
  <si>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</si>
  <si>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</si>
  <si>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</si>
  <si>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</si>
  <si>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</si>
  <si>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</si>
  <si>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</si>
  <si>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</si>
  <si>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</si>
  <si>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</si>
  <si>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</si>
  <si>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</si>
  <si>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</si>
  <si>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</si>
  <si>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</si>
  <si>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</si>
  <si>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</si>
  <si>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</si>
  <si>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</si>
  <si>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</si>
  <si>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</si>
  <si>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</si>
  <si>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</si>
  <si>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</si>
  <si>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</si>
  <si>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</si>
  <si>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</si>
  <si>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</si>
  <si>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</si>
  <si>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</si>
  <si>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</si>
  <si>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</si>
  <si>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</si>
  <si>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</si>
  <si>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</si>
  <si>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</si>
  <si>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</si>
  <si>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</si>
  <si>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</si>
  <si>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</si>
  <si>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</si>
  <si>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</si>
  <si>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</si>
  <si>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</si>
  <si>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</si>
  <si>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</si>
  <si>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</si>
  <si>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</si>
  <si>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</si>
  <si>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</si>
  <si>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</si>
  <si>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</si>
  <si>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</si>
  <si>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</si>
  <si>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</si>
  <si>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</si>
  <si>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</si>
  <si>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</si>
  <si>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</si>
  <si>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</si>
  <si>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</si>
  <si>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</si>
  <si>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</si>
  <si>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</si>
  <si>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</si>
  <si>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</si>
  <si>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</si>
  <si>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</si>
  <si>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</si>
  <si>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</si>
  <si>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</si>
  <si>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</si>
  <si>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</si>
  <si>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</si>
  <si>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</si>
  <si>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</si>
  <si>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</si>
  <si>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</si>
  <si>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</si>
  <si>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</si>
  <si>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</si>
  <si>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</si>
  <si>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</si>
  <si>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</si>
  <si>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</si>
  <si>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</si>
  <si>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</si>
  <si>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</si>
  <si>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</si>
  <si>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</si>
  <si>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</si>
  <si>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</si>
  <si>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</si>
  <si>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</si>
  <si>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</si>
  <si>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</si>
  <si>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</si>
  <si>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</si>
  <si>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</si>
  <si>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</si>
  <si>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</si>
  <si>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</si>
  <si>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</si>
  <si>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</si>
  <si>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</si>
  <si>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</si>
  <si>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</si>
  <si>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</si>
  <si>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</si>
  <si>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</si>
  <si>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</si>
  <si>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</si>
  <si>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</si>
  <si>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</si>
  <si>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</si>
  <si>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</si>
  <si>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</si>
  <si>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</si>
  <si>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</si>
  <si>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</si>
  <si>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</si>
  <si>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</si>
  <si>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</si>
  <si>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</si>
  <si>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</si>
  <si>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</si>
  <si>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</si>
  <si>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</si>
  <si>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</si>
  <si>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</si>
  <si>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</si>
  <si>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</si>
  <si>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</si>
  <si>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</si>
  <si>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</si>
  <si>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</si>
  <si>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</si>
  <si>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</si>
  <si>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</si>
  <si>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</si>
  <si>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</si>
  <si>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</si>
  <si>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</si>
  <si>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</si>
  <si>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</si>
  <si>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</si>
  <si>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</si>
  <si>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</si>
  <si>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</si>
  <si>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</si>
  <si>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</si>
  <si>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</si>
  <si>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</si>
  <si>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</si>
  <si>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</si>
  <si>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</si>
  <si>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</si>
  <si>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</si>
  <si>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</si>
  <si>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</si>
  <si>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</si>
  <si>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</si>
  <si>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</si>
  <si>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</si>
  <si>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</si>
  <si>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</si>
  <si>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</si>
  <si>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</si>
  <si>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</si>
  <si>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</si>
  <si>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</si>
  <si>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</si>
  <si>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</si>
  <si>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</si>
  <si>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</si>
  <si>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</si>
  <si>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</si>
  <si>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</si>
  <si>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</si>
  <si>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</si>
  <si>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</si>
  <si>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</si>
  <si>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</si>
  <si>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</si>
  <si>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</si>
  <si>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</si>
  <si>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</si>
  <si>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</si>
  <si>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</si>
  <si>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</si>
  <si>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</si>
  <si>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</si>
  <si>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</si>
  <si>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</si>
  <si>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</si>
  <si>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</si>
  <si>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</si>
  <si>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</si>
  <si>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</si>
  <si>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</si>
  <si>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</si>
  <si>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</si>
  <si>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</si>
  <si>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</si>
  <si>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</si>
  <si>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</si>
  <si>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</si>
  <si>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</si>
  <si>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</si>
  <si>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</si>
  <si>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</si>
  <si>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</si>
  <si>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</si>
  <si>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</si>
  <si>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</si>
  <si>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</si>
  <si>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</si>
  <si>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</si>
  <si>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</si>
  <si>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</si>
  <si>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</si>
  <si>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</si>
  <si>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</si>
  <si>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</si>
  <si>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</si>
  <si>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</si>
  <si>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</si>
  <si>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</si>
  <si>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</si>
  <si>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</si>
  <si>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</si>
  <si>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</si>
  <si>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</si>
  <si>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</si>
  <si>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</si>
  <si>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</si>
  <si>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</si>
  <si>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</si>
  <si>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</si>
  <si>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</si>
  <si>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</si>
  <si>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</si>
  <si>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</si>
  <si>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</si>
  <si>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</si>
  <si>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</si>
  <si>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</si>
  <si>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</si>
  <si>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</si>
  <si>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</si>
  <si>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</si>
  <si>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</si>
  <si>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</si>
  <si>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</si>
  <si>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</si>
  <si>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</si>
  <si>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</si>
  <si>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</si>
  <si>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</si>
  <si>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</si>
  <si>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</si>
  <si>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</si>
  <si>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</si>
  <si>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</si>
  <si>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</si>
  <si>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</si>
  <si>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</si>
  <si>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</si>
  <si>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</si>
  <si>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</si>
  <si>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</si>
  <si>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</si>
  <si>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</si>
  <si>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</si>
  <si>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</si>
  <si>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</si>
  <si>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</si>
  <si>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</si>
  <si>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</si>
  <si>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</si>
  <si>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</si>
  <si>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</si>
  <si>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</si>
  <si>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</si>
  <si>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</si>
  <si>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</si>
  <si>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</si>
  <si>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</si>
  <si>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</si>
  <si>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</si>
  <si>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</si>
  <si>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</si>
  <si>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</si>
  <si>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</si>
  <si>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</si>
  <si>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</si>
  <si>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</si>
  <si>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</si>
  <si>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</si>
  <si>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</si>
  <si>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</si>
  <si>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</si>
  <si>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</si>
  <si>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</si>
  <si>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</si>
  <si>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</si>
  <si>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</si>
  <si>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</si>
  <si>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</si>
  <si>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</si>
  <si>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</si>
  <si>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</si>
  <si>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</si>
  <si>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</si>
  <si>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</si>
  <si>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</si>
  <si>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</si>
  <si>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</si>
  <si>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</si>
  <si>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</si>
  <si>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</si>
  <si>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</si>
  <si>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</si>
  <si>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</si>
  <si>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</si>
  <si>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</si>
  <si>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</si>
  <si>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</si>
  <si>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</si>
  <si>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</si>
  <si>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</si>
  <si>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</si>
  <si>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</si>
  <si>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</si>
  <si>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</si>
  <si>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</si>
  <si>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</si>
  <si>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</si>
  <si>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</si>
  <si>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</si>
  <si>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</si>
  <si>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</si>
  <si>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</si>
  <si>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</si>
  <si>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</si>
  <si>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</si>
  <si>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</si>
  <si>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</si>
  <si>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</si>
  <si>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</si>
  <si>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</si>
  <si>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</si>
  <si>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</si>
  <si>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</si>
  <si>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</si>
  <si>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</si>
  <si>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</si>
  <si>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</si>
  <si>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</si>
  <si>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</si>
  <si>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</si>
  <si>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</si>
  <si>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</si>
  <si>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</si>
  <si>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</si>
  <si>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</si>
  <si>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</si>
  <si>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</si>
  <si>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</si>
  <si>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</si>
  <si>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</si>
  <si>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</si>
  <si>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</si>
  <si>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</si>
  <si>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</si>
  <si>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</si>
  <si>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</si>
  <si>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</si>
  <si>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</si>
  <si>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</si>
  <si>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</si>
  <si>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</si>
  <si>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</si>
  <si>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</si>
  <si>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</si>
  <si>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</si>
  <si>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</si>
  <si>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</si>
  <si>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</si>
  <si>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</si>
  <si>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</si>
  <si>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</si>
  <si>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</si>
  <si>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</si>
  <si>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</si>
  <si>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</si>
  <si>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</si>
  <si>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</si>
  <si>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</si>
  <si>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</si>
  <si>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</si>
  <si>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</si>
  <si>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</si>
  <si>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</si>
  <si>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</si>
  <si>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</si>
  <si>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</si>
  <si>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</si>
  <si>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</si>
  <si>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</si>
  <si>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</si>
  <si>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</si>
  <si>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</si>
  <si>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</si>
  <si>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</si>
  <si>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</si>
  <si>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</si>
  <si>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</si>
  <si>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</si>
  <si>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</si>
  <si>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</si>
  <si>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</si>
  <si>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</si>
  <si>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</si>
  <si>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</si>
  <si>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</si>
  <si>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</si>
  <si>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</si>
  <si>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</si>
  <si>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</si>
  <si>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</si>
  <si>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</si>
  <si>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</si>
  <si>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</si>
  <si>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</si>
  <si>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</si>
  <si>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</si>
  <si>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</si>
  <si>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</si>
  <si>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</si>
  <si>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</si>
  <si>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</si>
  <si>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</si>
  <si>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</si>
  <si>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</si>
  <si>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</si>
  <si>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</si>
  <si>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</si>
  <si>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</si>
  <si>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</si>
  <si>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</si>
  <si>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</si>
  <si>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</si>
  <si>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</si>
  <si>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</si>
  <si>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</si>
  <si>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</si>
  <si>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</si>
  <si>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</si>
  <si>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</si>
  <si>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</si>
  <si>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</si>
  <si>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</si>
  <si>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</si>
  <si>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</si>
  <si>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</si>
  <si>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</si>
  <si>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</si>
  <si>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</si>
  <si>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</si>
  <si>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</si>
  <si>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</si>
  <si>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</si>
  <si>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</si>
  <si>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</si>
  <si>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</si>
  <si>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</si>
  <si>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</si>
  <si>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</si>
  <si>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</si>
  <si>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</si>
  <si>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</si>
  <si>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</si>
  <si>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</si>
  <si>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</si>
  <si>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</si>
  <si>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</si>
  <si>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</si>
  <si>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</si>
  <si>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</si>
  <si>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</si>
  <si>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</si>
  <si>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</si>
  <si>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</si>
  <si>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</si>
  <si>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</si>
  <si>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</si>
  <si>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</si>
  <si>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</si>
  <si>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</si>
  <si>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</si>
  <si>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</si>
  <si>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</si>
  <si>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</si>
  <si>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</si>
  <si>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</si>
  <si>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</si>
  <si>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</si>
  <si>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</si>
  <si>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</si>
  <si>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</si>
  <si>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</si>
  <si>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</si>
  <si>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</si>
  <si>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</si>
  <si>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</si>
  <si>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</si>
  <si>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</si>
  <si>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</si>
  <si>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</si>
  <si>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</si>
  <si>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</si>
  <si>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</si>
  <si>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</si>
  <si>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</si>
  <si>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</si>
  <si>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</si>
  <si>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</si>
  <si>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</si>
  <si>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</si>
  <si>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</si>
  <si>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</si>
  <si>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</si>
  <si>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</si>
  <si>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</si>
  <si>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</si>
  <si>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</si>
  <si>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</si>
  <si>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</si>
  <si>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</si>
  <si>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</si>
  <si>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</si>
  <si>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</si>
  <si>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</si>
  <si>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</si>
  <si>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</si>
  <si>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</si>
  <si>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</si>
  <si>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</si>
  <si>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</si>
  <si>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</si>
  <si>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</si>
  <si>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</si>
  <si>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</si>
  <si>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</si>
  <si>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</si>
  <si>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</si>
  <si>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</si>
  <si>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</si>
  <si>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</si>
  <si>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</si>
  <si>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</si>
  <si>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</si>
  <si>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</si>
  <si>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</si>
  <si>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</si>
  <si>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</si>
  <si>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</si>
  <si>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</si>
  <si>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</si>
  <si>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</si>
  <si>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</si>
  <si>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</si>
  <si>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</si>
  <si>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</si>
  <si>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</si>
  <si>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</si>
  <si>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</si>
  <si>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</si>
  <si>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</si>
  <si>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</si>
  <si>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</si>
  <si>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</si>
  <si>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</si>
  <si>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</si>
  <si>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</si>
  <si>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</si>
  <si>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</si>
  <si>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</si>
  <si>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</si>
  <si>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</si>
  <si>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</si>
  <si>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</si>
  <si>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</si>
  <si>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</si>
  <si>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</si>
  <si>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</si>
  <si>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</si>
  <si>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</si>
  <si>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</si>
  <si>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</si>
  <si>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</si>
  <si>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</si>
  <si>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</si>
  <si>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</si>
  <si>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</si>
  <si>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</si>
  <si>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</si>
  <si>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</si>
  <si>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</si>
  <si>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</si>
  <si>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</si>
  <si>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</si>
  <si>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</si>
  <si>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</si>
  <si>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</si>
  <si>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</si>
  <si>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</si>
  <si>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</si>
  <si>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</si>
  <si>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</si>
  <si>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</si>
  <si>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</si>
  <si>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</si>
  <si>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</si>
  <si>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</si>
  <si>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</si>
  <si>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</si>
  <si>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</si>
  <si>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</si>
  <si>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</si>
  <si>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</si>
  <si>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</si>
  <si>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</si>
  <si>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</si>
  <si>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</si>
  <si>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</si>
  <si>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</si>
  <si>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</si>
  <si>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</si>
  <si>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</si>
  <si>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</si>
  <si>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</si>
  <si>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</si>
  <si>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</si>
  <si>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</si>
  <si>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</si>
  <si>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</si>
  <si>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</si>
  <si>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</si>
  <si>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</si>
  <si>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</si>
  <si>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</si>
  <si>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</si>
  <si>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</si>
  <si>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</si>
  <si>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</si>
  <si>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</si>
  <si>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</si>
  <si>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</si>
  <si>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</si>
  <si>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</si>
  <si>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</si>
  <si>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</si>
  <si>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</si>
  <si>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</si>
  <si>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</si>
  <si>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</si>
  <si>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</si>
  <si>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</si>
  <si>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</si>
  <si>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</si>
  <si>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</si>
  <si>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</si>
  <si>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</si>
  <si>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</si>
  <si>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</si>
  <si>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</si>
  <si>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</si>
  <si>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</si>
  <si>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</si>
  <si>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</si>
  <si>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</si>
  <si>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</si>
  <si>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</si>
  <si>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</si>
  <si>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</si>
  <si>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</si>
  <si>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</si>
  <si>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</si>
  <si>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</si>
  <si>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</si>
  <si>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</si>
  <si>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</si>
  <si>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</si>
  <si>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</si>
  <si>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</si>
  <si>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</si>
  <si>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</si>
  <si>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</si>
  <si>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</si>
  <si>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</si>
  <si>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</si>
  <si>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</si>
  <si>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</si>
  <si>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</si>
  <si>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</si>
  <si>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</si>
  <si>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</si>
  <si>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</si>
  <si>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</si>
  <si>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</si>
  <si>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</si>
  <si>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</si>
  <si>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</si>
  <si>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</si>
  <si>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</si>
  <si>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</si>
  <si>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</si>
  <si>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</si>
  <si>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</si>
  <si>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</si>
  <si>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</si>
  <si>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</si>
  <si>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</si>
  <si>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</si>
  <si>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</si>
  <si>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</si>
  <si>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</si>
  <si>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</si>
  <si>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</si>
  <si>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</si>
  <si>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</si>
  <si>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</si>
  <si>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</si>
  <si>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</si>
  <si>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</si>
  <si>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</si>
  <si>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</si>
  <si>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</si>
  <si>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</si>
  <si>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</si>
  <si>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</si>
  <si>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</si>
  <si>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</si>
  <si>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</si>
  <si>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</si>
  <si>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</si>
  <si>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</si>
  <si>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</si>
  <si>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</si>
  <si>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</si>
  <si>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</si>
  <si>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</si>
  <si>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</si>
  <si>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</si>
  <si>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</si>
  <si>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</si>
  <si>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</si>
  <si>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</si>
  <si>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</si>
  <si>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</si>
  <si>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</si>
  <si>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</si>
  <si>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</si>
  <si>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</si>
  <si>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</si>
  <si>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</si>
  <si>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</si>
  <si>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</si>
  <si>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</si>
  <si>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</si>
  <si>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</si>
  <si>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</si>
  <si>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</si>
  <si>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</si>
  <si>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</si>
  <si>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</si>
  <si>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</si>
  <si>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</si>
  <si>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</si>
  <si>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</si>
  <si>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</si>
  <si>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</si>
  <si>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</si>
  <si>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</si>
  <si>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</si>
  <si>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</si>
  <si>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</si>
  <si>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</si>
  <si>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</si>
  <si>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</si>
  <si>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</si>
  <si>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</si>
  <si>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</si>
  <si>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</si>
  <si>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</si>
  <si>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</si>
  <si>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</si>
  <si>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</si>
  <si>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</si>
  <si>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</si>
  <si>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</si>
  <si>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</si>
  <si>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</si>
  <si>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</si>
  <si>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</si>
  <si>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</si>
  <si>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</si>
  <si>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</si>
  <si>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</si>
  <si>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</si>
  <si>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</si>
  <si>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</si>
  <si>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</si>
  <si>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</si>
  <si>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</si>
  <si>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</si>
  <si>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</si>
  <si>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</si>
  <si>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</si>
  <si>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</si>
  <si>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</si>
  <si>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</si>
  <si>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</si>
  <si>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</si>
  <si>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</si>
  <si>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</si>
  <si>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</si>
  <si>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</si>
  <si>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</si>
  <si>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</si>
  <si>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</si>
  <si>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</si>
  <si>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</si>
  <si>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</si>
  <si>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</si>
  <si>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</si>
  <si>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</si>
  <si>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</si>
  <si>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</si>
  <si>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</si>
  <si>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</si>
  <si>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</si>
  <si>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</si>
  <si>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</si>
  <si>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</si>
  <si>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</si>
  <si>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</si>
  <si>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</si>
  <si>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</si>
  <si>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</si>
  <si>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</si>
  <si>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</si>
  <si>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</si>
  <si>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</si>
  <si>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</si>
  <si>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</si>
  <si>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</si>
  <si>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</si>
  <si>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</si>
  <si>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</si>
  <si>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</si>
  <si>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</si>
  <si>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</si>
  <si>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</si>
  <si>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</si>
  <si>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</si>
  <si>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</si>
  <si>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</si>
  <si>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</si>
  <si>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</si>
  <si>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</si>
  <si>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</si>
  <si>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</si>
  <si>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</si>
  <si>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</si>
  <si>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</si>
  <si>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</si>
  <si>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</si>
  <si>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</si>
  <si>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</si>
  <si>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</si>
  <si>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</si>
  <si>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</si>
  <si>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</si>
  <si>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</si>
  <si>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</si>
  <si>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</si>
  <si>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</si>
  <si>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</si>
  <si>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</si>
  <si>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</si>
  <si>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</si>
  <si>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</si>
  <si>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</si>
  <si>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</si>
  <si>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</si>
  <si>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</si>
  <si>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</si>
  <si>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</si>
  <si>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</si>
  <si>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</si>
  <si>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</si>
  <si>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</si>
  <si>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</si>
  <si>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</si>
  <si>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</si>
  <si>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</si>
  <si>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</si>
  <si>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</si>
  <si>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</si>
  <si>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</si>
  <si>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</si>
  <si>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</si>
  <si>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</si>
  <si>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</si>
  <si>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</si>
  <si>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</si>
  <si>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</si>
  <si>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</si>
  <si>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</si>
  <si>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</si>
  <si>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</si>
  <si>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</si>
  <si>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</si>
  <si>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</si>
  <si>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</si>
  <si>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</si>
  <si>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</si>
  <si>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</si>
  <si>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</si>
  <si>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</si>
  <si>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</si>
  <si>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</si>
  <si>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</si>
  <si>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</si>
  <si>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</si>
  <si>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</si>
  <si>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</si>
  <si>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</si>
  <si>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</si>
  <si>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</si>
  <si>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</si>
  <si>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</si>
  <si>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</si>
  <si>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</si>
  <si>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</si>
  <si>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</si>
  <si>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</si>
  <si>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</si>
  <si>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</si>
  <si>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</si>
  <si>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</si>
  <si>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</si>
  <si>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</si>
  <si>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</si>
  <si>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</si>
  <si>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</si>
  <si>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</si>
  <si>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</si>
  <si>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</si>
  <si>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</si>
  <si>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</si>
  <si>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</si>
  <si>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</si>
  <si>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</si>
  <si>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</si>
  <si>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</si>
  <si>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</si>
  <si>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</si>
  <si>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</si>
  <si>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</si>
  <si>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</si>
  <si>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</si>
  <si>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</si>
  <si>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</si>
  <si>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</si>
  <si>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</si>
  <si>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</si>
  <si>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</si>
  <si>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</si>
  <si>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</si>
  <si>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</si>
  <si>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</si>
  <si>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</si>
  <si>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</si>
  <si>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</si>
  <si>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</si>
  <si>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</si>
  <si>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</si>
  <si>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</si>
  <si>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</si>
  <si>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</si>
  <si>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</si>
  <si>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</si>
  <si>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</si>
  <si>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</si>
  <si>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</si>
  <si>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</si>
  <si>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</si>
  <si>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</si>
  <si>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</si>
  <si>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</si>
  <si>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</si>
  <si>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</si>
  <si>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</si>
  <si>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</si>
  <si>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</si>
  <si>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</si>
  <si>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</si>
  <si>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</si>
  <si>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</si>
  <si>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</si>
  <si>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</si>
  <si>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</si>
  <si>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</si>
  <si>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</si>
  <si>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</si>
  <si>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</si>
  <si>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</si>
  <si>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</si>
  <si>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</si>
  <si>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</si>
  <si>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</si>
  <si>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</si>
  <si>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</si>
  <si>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</si>
  <si>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</si>
  <si>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</si>
  <si>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</si>
  <si>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</si>
  <si>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</si>
  <si>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</si>
  <si>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</si>
  <si>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</si>
  <si>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</si>
  <si>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</si>
  <si>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</si>
  <si>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</si>
  <si>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</si>
  <si>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</si>
  <si>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</si>
  <si>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</si>
  <si>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</si>
  <si>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</si>
  <si>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</si>
  <si>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</si>
  <si>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</si>
  <si>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</si>
  <si>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</si>
  <si>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</si>
  <si>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</si>
  <si>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</si>
  <si>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</si>
  <si>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</si>
  <si>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</si>
  <si>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</si>
  <si>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</si>
  <si>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</si>
  <si>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</si>
  <si>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</si>
  <si>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</si>
  <si>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</si>
  <si>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</si>
  <si>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</si>
  <si>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</si>
  <si>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</si>
  <si>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</si>
  <si>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</si>
  <si>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</si>
  <si>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</si>
  <si>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</si>
  <si>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</si>
  <si>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</si>
  <si>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</si>
  <si>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</si>
  <si>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</si>
  <si>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</si>
  <si>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</si>
  <si>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</si>
  <si>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</si>
  <si>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</si>
  <si>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</si>
  <si>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</si>
  <si>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</si>
  <si>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</si>
  <si>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</si>
  <si>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</si>
  <si>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</si>
  <si>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</si>
  <si>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</si>
  <si>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</si>
  <si>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</si>
  <si>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</si>
  <si>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</si>
  <si>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</si>
  <si>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</si>
  <si>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</si>
  <si>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</si>
  <si>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</si>
  <si>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</si>
  <si>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</si>
  <si>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</si>
  <si>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</si>
  <si>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</si>
  <si>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</si>
  <si>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</si>
  <si>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</si>
  <si>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</si>
  <si>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</si>
  <si>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</si>
  <si>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</si>
  <si>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</si>
  <si>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</si>
  <si>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</si>
  <si>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</si>
  <si>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</si>
  <si>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</si>
  <si>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</si>
  <si>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</si>
  <si>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</si>
  <si>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</si>
  <si>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</si>
  <si>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</si>
  <si>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</si>
  <si>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</si>
  <si>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</si>
  <si>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</si>
  <si>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</si>
  <si>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</si>
  <si>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</si>
  <si>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</si>
  <si>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</si>
  <si>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</si>
  <si>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</si>
  <si>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</si>
  <si>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</si>
  <si>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</si>
  <si>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</si>
  <si>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</si>
  <si>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</si>
  <si>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</si>
  <si>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</si>
  <si>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</si>
  <si>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</si>
  <si>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</si>
  <si>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</si>
  <si>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</si>
  <si>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</si>
  <si>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</si>
  <si>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</si>
  <si>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</si>
  <si>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</si>
  <si>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</si>
  <si>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</si>
  <si>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</si>
  <si>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</si>
  <si>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</si>
  <si>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</si>
  <si>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</si>
  <si>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</si>
  <si>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</si>
  <si>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</si>
  <si>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</si>
  <si>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</si>
  <si>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</si>
  <si>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</si>
  <si>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</si>
  <si>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</si>
  <si>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</si>
  <si>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</si>
  <si>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</si>
  <si>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</si>
  <si>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</si>
  <si>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</si>
  <si>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</si>
  <si>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</si>
  <si>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</si>
  <si>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</si>
  <si>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</si>
  <si>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</si>
  <si>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</si>
  <si>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</si>
  <si>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</si>
  <si>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</si>
  <si>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</si>
  <si>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</si>
  <si>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</si>
  <si>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</si>
  <si>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</si>
  <si>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</si>
  <si>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</si>
  <si>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</si>
  <si>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</si>
  <si>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</si>
  <si>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</si>
  <si>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</si>
  <si>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</si>
  <si>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</si>
  <si>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</si>
  <si>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</si>
  <si>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</si>
  <si>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</si>
  <si>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</si>
  <si>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</si>
  <si>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</si>
  <si>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</si>
  <si>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</si>
  <si>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</si>
  <si>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</si>
  <si>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</si>
  <si>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</si>
  <si>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</si>
  <si>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</si>
  <si>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</si>
  <si>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</si>
  <si>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</si>
  <si>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</si>
  <si>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</si>
  <si>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</si>
  <si>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</si>
  <si>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</si>
  <si>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</si>
  <si>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</si>
  <si>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</si>
  <si>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</si>
  <si>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</si>
  <si>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</si>
  <si>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</si>
  <si>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</si>
  <si>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</si>
  <si>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</si>
  <si>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</si>
  <si>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</si>
  <si>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</si>
  <si>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</si>
  <si>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</si>
  <si>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</si>
  <si>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</si>
  <si>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</si>
  <si>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</si>
  <si>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</si>
  <si>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</si>
  <si>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</si>
  <si>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</si>
  <si>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</si>
  <si>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</si>
  <si>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</si>
  <si>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</si>
  <si>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</si>
  <si>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</si>
  <si>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</si>
  <si>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</si>
  <si>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</si>
  <si>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</si>
  <si>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</si>
  <si>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</si>
  <si>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</si>
  <si>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</si>
  <si>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</si>
  <si>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</si>
  <si>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</si>
  <si>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</si>
  <si>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</si>
  <si>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</si>
  <si>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</si>
  <si>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</si>
  <si>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</si>
  <si>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</si>
  <si>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</si>
  <si>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</si>
  <si>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</si>
  <si>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</si>
  <si>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</si>
  <si>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</si>
  <si>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</si>
  <si>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</si>
  <si>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</si>
  <si>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</si>
  <si>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</si>
  <si>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</si>
  <si>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</si>
  <si>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</si>
  <si>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</si>
  <si>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</si>
  <si>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</si>
  <si>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</si>
  <si>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</si>
  <si>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</si>
  <si>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</si>
  <si>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</si>
  <si>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</si>
  <si>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</si>
  <si>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</si>
  <si>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</si>
  <si>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</si>
  <si>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</si>
  <si>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</si>
  <si>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</si>
  <si>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</si>
  <si>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</si>
  <si>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</si>
  <si>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</si>
  <si>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</si>
  <si>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</si>
  <si>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</si>
  <si>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</si>
  <si>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</si>
  <si>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</si>
  <si>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</si>
  <si>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</si>
  <si>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</si>
  <si>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</si>
  <si>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</si>
  <si>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</si>
  <si>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</si>
  <si>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</si>
  <si>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</si>
  <si>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</si>
  <si>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</si>
  <si>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</si>
  <si>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</si>
  <si>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</si>
  <si>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</si>
  <si>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</si>
  <si>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</si>
  <si>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</si>
  <si>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</si>
  <si>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</si>
  <si>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</si>
  <si>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</si>
  <si>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</si>
  <si>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</si>
  <si>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</si>
  <si>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</si>
  <si>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</si>
  <si>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</si>
  <si>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</si>
  <si>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</si>
  <si>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</si>
  <si>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</si>
  <si>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</si>
  <si>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</si>
  <si>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</si>
  <si>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</si>
  <si>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</si>
  <si>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</si>
  <si>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</si>
  <si>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</si>
  <si>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</si>
  <si>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</si>
  <si>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</si>
  <si>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</si>
  <si>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</si>
  <si>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</si>
  <si>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</si>
  <si>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</si>
  <si>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</si>
  <si>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</si>
  <si>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</si>
  <si>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</si>
  <si>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</si>
  <si>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</si>
  <si>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</si>
  <si>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</si>
  <si>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</si>
  <si>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</si>
  <si>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</si>
  <si>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</si>
  <si>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</si>
  <si>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</si>
  <si>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</si>
  <si>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</si>
  <si>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</si>
  <si>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</si>
  <si>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</si>
  <si>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</si>
  <si>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</si>
  <si>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</si>
  <si>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</si>
  <si>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</si>
  <si>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</si>
  <si>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</si>
  <si>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</si>
  <si>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</si>
  <si>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</si>
  <si>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</si>
  <si>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</si>
  <si>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</si>
  <si>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</si>
  <si>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</si>
  <si>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</si>
  <si>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</si>
  <si>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</si>
  <si>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</si>
  <si>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</si>
  <si>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</si>
  <si>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</si>
  <si>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</si>
  <si>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</si>
  <si>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</si>
  <si>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</si>
  <si>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</si>
  <si>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</si>
  <si>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</si>
  <si>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</si>
  <si>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</si>
  <si>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</si>
  <si>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</si>
  <si>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</si>
  <si>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</si>
  <si>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</si>
  <si>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</si>
  <si>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</si>
  <si>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</si>
  <si>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</si>
  <si>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</si>
  <si>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</si>
  <si>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</si>
  <si>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</si>
  <si>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</si>
  <si>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</si>
  <si>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</si>
  <si>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</si>
  <si>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</si>
  <si>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</si>
  <si>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</si>
  <si>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</si>
  <si>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</si>
  <si>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</si>
  <si>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</si>
  <si>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</si>
  <si>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</si>
  <si>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</si>
  <si>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</si>
  <si>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</si>
  <si>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</si>
  <si>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</si>
  <si>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</si>
  <si>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</si>
  <si>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</si>
  <si>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</si>
  <si>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</si>
  <si>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</si>
  <si>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</si>
  <si>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</si>
  <si>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</si>
  <si>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</si>
  <si>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</si>
  <si>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</si>
  <si>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</si>
  <si>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</si>
  <si>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</si>
  <si>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</si>
  <si>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</si>
  <si>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</si>
  <si>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</si>
  <si>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</si>
  <si>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</si>
  <si>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</si>
  <si>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</si>
  <si>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</si>
  <si>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</si>
  <si>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</si>
  <si>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</si>
  <si>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</si>
  <si>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</si>
  <si>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</si>
  <si>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</si>
  <si>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</si>
  <si>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</si>
  <si>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</si>
  <si>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</si>
  <si>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</si>
  <si>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</si>
  <si>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</si>
  <si>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</si>
  <si>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</si>
  <si>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</si>
  <si>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</si>
  <si>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</si>
  <si>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</si>
  <si>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</si>
  <si>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</si>
  <si>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</si>
  <si>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</si>
  <si>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</si>
  <si>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</si>
  <si>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</si>
  <si>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</si>
  <si>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</si>
  <si>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</si>
  <si>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</si>
  <si>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</si>
  <si>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</si>
  <si>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</si>
  <si>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</si>
  <si>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</si>
  <si>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</si>
  <si>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</si>
  <si>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</si>
  <si>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</si>
  <si>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</si>
  <si>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</si>
  <si>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</si>
  <si>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</si>
  <si>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</si>
  <si>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</si>
  <si>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</si>
  <si>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</si>
  <si>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</si>
  <si>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</si>
  <si>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</si>
  <si>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</si>
  <si>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</si>
  <si>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</si>
  <si>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</si>
  <si>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</si>
  <si>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</si>
  <si>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</si>
  <si>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</si>
  <si>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</si>
  <si>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</si>
  <si>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</si>
  <si>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</si>
  <si>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</si>
  <si>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</si>
  <si>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</si>
  <si>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</si>
  <si>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</si>
  <si>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</si>
  <si>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</si>
  <si>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</si>
  <si>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</si>
  <si>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</si>
  <si>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</si>
  <si>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</si>
  <si>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</si>
  <si>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</si>
  <si>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</si>
  <si>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</si>
  <si>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</si>
  <si>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</si>
  <si>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</si>
  <si>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</si>
  <si>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</si>
  <si>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</si>
  <si>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</si>
  <si>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</si>
  <si>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</si>
  <si>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</si>
  <si>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</si>
  <si>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</si>
  <si>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</si>
  <si>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</si>
  <si>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</si>
  <si>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</si>
  <si>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</si>
  <si>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</si>
  <si>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</si>
  <si>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</si>
  <si>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</si>
  <si>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</si>
  <si>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</si>
  <si>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</si>
  <si>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</si>
  <si>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</si>
  <si>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</si>
  <si>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</si>
  <si>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</si>
  <si>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</si>
  <si>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</si>
  <si>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</si>
  <si>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</si>
  <si>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</si>
  <si>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</si>
  <si>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</si>
  <si>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</si>
  <si>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</si>
  <si>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</si>
  <si>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</si>
  <si>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</si>
  <si>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</si>
  <si>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</si>
  <si>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</si>
  <si>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</si>
  <si>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</si>
  <si>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</si>
  <si>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</si>
  <si>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</si>
  <si>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</si>
  <si>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</si>
  <si>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</si>
  <si>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</si>
  <si>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</si>
  <si>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</si>
  <si>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</si>
  <si>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</si>
  <si>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</si>
  <si>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</si>
  <si>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</si>
  <si>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</si>
  <si>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</si>
  <si>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</si>
  <si>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</si>
  <si>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</si>
  <si>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</si>
  <si>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</si>
  <si>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</si>
  <si>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</si>
  <si>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</si>
  <si>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</si>
  <si>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</si>
  <si>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</si>
  <si>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</si>
  <si>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</si>
  <si>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</si>
  <si>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</si>
  <si>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</si>
  <si>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</si>
  <si>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</si>
  <si>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</si>
  <si>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</si>
  <si>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</si>
  <si>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</si>
  <si>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</si>
  <si>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</si>
  <si>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</si>
  <si>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</si>
  <si>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</si>
  <si>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</si>
  <si>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</si>
  <si>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</si>
  <si>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</si>
  <si>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</si>
  <si>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</si>
  <si>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</si>
  <si>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</si>
  <si>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</si>
  <si>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</si>
  <si>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</si>
  <si>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</si>
  <si>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</si>
  <si>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</si>
  <si>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</si>
  <si>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</si>
  <si>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</si>
  <si>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</si>
  <si>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</si>
  <si>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</si>
  <si>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</si>
  <si>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</si>
  <si>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</si>
  <si>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</si>
  <si>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</si>
  <si>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</si>
  <si>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</si>
  <si>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</si>
  <si>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</si>
  <si>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</si>
  <si>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</si>
  <si>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</si>
  <si>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</si>
  <si>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</si>
  <si>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</si>
  <si>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</si>
  <si>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</si>
  <si>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</si>
  <si>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</si>
  <si>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</si>
  <si>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</si>
  <si>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</si>
  <si>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</si>
  <si>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</si>
  <si>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</si>
  <si>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</si>
  <si>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</si>
  <si>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</si>
  <si>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</si>
  <si>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</si>
  <si>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</si>
  <si>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</si>
  <si>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</si>
  <si>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</si>
  <si>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</si>
  <si>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</si>
  <si>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</si>
  <si>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</si>
  <si>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</si>
  <si>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</si>
  <si>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</si>
  <si>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</si>
  <si>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</si>
  <si>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</si>
  <si>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</si>
  <si>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</si>
  <si>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</si>
  <si>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</si>
  <si>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</si>
  <si>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</si>
  <si>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</si>
  <si>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</si>
  <si>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</si>
  <si>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</si>
  <si>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</si>
  <si>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</si>
  <si>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</si>
  <si>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</si>
  <si>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</si>
  <si>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</si>
  <si>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</si>
  <si>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</si>
  <si>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</si>
  <si>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</si>
  <si>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</si>
  <si>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</si>
  <si>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</si>
  <si>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</si>
  <si>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</si>
  <si>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</si>
  <si>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</si>
  <si>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</si>
  <si>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</si>
  <si>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</si>
  <si>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</si>
  <si>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</si>
  <si>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</si>
  <si>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</si>
  <si>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</si>
  <si>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</si>
  <si>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</si>
  <si>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</si>
  <si>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</si>
  <si>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</si>
  <si>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</si>
  <si>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</si>
  <si>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</si>
  <si>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</si>
  <si>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</si>
  <si>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</si>
  <si>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</si>
  <si>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</si>
  <si>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</si>
  <si>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</si>
  <si>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</si>
  <si>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</si>
  <si>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</si>
  <si>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</si>
  <si>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</si>
  <si>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</si>
  <si>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</si>
  <si>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</si>
  <si>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</si>
  <si>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</si>
  <si>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</si>
  <si>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</si>
  <si>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</si>
  <si>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</si>
  <si>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</si>
  <si>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</si>
  <si>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</si>
  <si>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</si>
  <si>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</si>
  <si>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</si>
  <si>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</si>
  <si>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</si>
  <si>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</si>
  <si>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</si>
  <si>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</si>
  <si>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</si>
  <si>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</si>
  <si>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</si>
  <si>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</si>
  <si>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</si>
  <si>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</si>
  <si>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</si>
  <si>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</si>
  <si>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</si>
  <si>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</si>
  <si>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</si>
  <si>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</si>
  <si>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</si>
  <si>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</si>
  <si>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</si>
  <si>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</si>
  <si>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</si>
  <si>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</si>
  <si>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</si>
  <si>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</si>
  <si>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</si>
  <si>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</si>
  <si>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</si>
  <si>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</si>
  <si>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</si>
  <si>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</si>
  <si>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</si>
  <si>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</si>
  <si>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</si>
  <si>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</si>
  <si>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</si>
  <si>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</si>
  <si>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</si>
  <si>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</si>
  <si>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</si>
  <si>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</si>
  <si>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</si>
  <si>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</si>
  <si>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</si>
  <si>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</si>
  <si>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</si>
  <si>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</si>
  <si>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</si>
  <si>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</si>
  <si>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</si>
  <si>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</si>
  <si>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</si>
  <si>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</si>
  <si>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</si>
  <si>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</si>
  <si>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</si>
  <si>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</si>
  <si>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</si>
  <si>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</si>
  <si>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</si>
  <si>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</si>
  <si>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</si>
  <si>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</si>
  <si>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</si>
  <si>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</si>
  <si>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</si>
  <si>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</si>
  <si>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</si>
  <si>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</si>
  <si>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</si>
  <si>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</si>
  <si>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</si>
  <si>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</si>
  <si>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</si>
  <si>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</si>
  <si>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</si>
  <si>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</si>
  <si>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</si>
  <si>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</si>
  <si>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</si>
  <si>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</si>
  <si>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</si>
  <si>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</si>
  <si>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</si>
  <si>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</si>
  <si>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</si>
  <si>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</si>
  <si>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</si>
  <si>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</si>
  <si>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</si>
  <si>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</si>
  <si>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</si>
  <si>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</si>
  <si>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</si>
  <si>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</si>
  <si>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</si>
  <si>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</si>
  <si>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</si>
  <si>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</si>
  <si>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</si>
  <si>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</si>
  <si>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</si>
  <si>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</si>
  <si>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</si>
  <si>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</si>
  <si>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</si>
  <si>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</si>
  <si>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</si>
  <si>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</si>
  <si>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</si>
  <si>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</si>
  <si>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</si>
  <si>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</si>
  <si>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</si>
  <si>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</si>
  <si>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</si>
  <si>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</si>
  <si>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</si>
  <si>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</si>
  <si>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</si>
  <si>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</si>
  <si>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</si>
  <si>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</si>
  <si>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</si>
  <si>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</si>
  <si>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</si>
  <si>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</si>
  <si>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</si>
  <si>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</si>
  <si>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</si>
  <si>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</si>
  <si>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</si>
  <si>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</si>
  <si>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</si>
  <si>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</si>
  <si>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</si>
  <si>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</si>
  <si>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</si>
  <si>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</si>
  <si>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</si>
  <si>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</si>
  <si>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</si>
  <si>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</si>
  <si>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</si>
  <si>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</si>
  <si>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</si>
  <si>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</si>
  <si>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</si>
  <si>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</si>
  <si>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</si>
  <si>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</si>
  <si>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</si>
  <si>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</si>
  <si>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</si>
  <si>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</si>
  <si>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</si>
  <si>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</si>
  <si>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</si>
  <si>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</si>
  <si>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</si>
  <si>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</si>
  <si>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</si>
  <si>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</si>
  <si>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</si>
  <si>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</si>
  <si>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</si>
  <si>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</si>
  <si>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</si>
  <si>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</si>
  <si>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</si>
  <si>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</si>
  <si>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</si>
  <si>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</si>
  <si>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</si>
  <si>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</si>
  <si>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</si>
  <si>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</si>
  <si>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</si>
  <si>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</si>
  <si>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</si>
  <si>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</si>
  <si>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</si>
  <si>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</si>
  <si>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</si>
  <si>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</si>
  <si>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</si>
  <si>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</si>
  <si>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</si>
  <si>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</si>
  <si>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</si>
  <si>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</si>
  <si>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</si>
  <si>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</si>
  <si>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</si>
  <si>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</si>
  <si>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</si>
  <si>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</si>
  <si>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</si>
  <si>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</si>
  <si>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</si>
  <si>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</si>
  <si>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</si>
  <si>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</si>
  <si>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</si>
  <si>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</si>
  <si>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</si>
  <si>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</si>
  <si>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</si>
  <si>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</si>
  <si>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</si>
  <si>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</si>
  <si>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</si>
  <si>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</si>
  <si>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</si>
  <si>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</si>
  <si>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</si>
  <si>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</si>
  <si>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</si>
  <si>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</si>
  <si>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</si>
  <si>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</si>
  <si>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</si>
  <si>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</si>
  <si>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</si>
  <si>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</si>
  <si>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</si>
  <si>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</si>
  <si>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</si>
  <si>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</si>
  <si>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</si>
  <si>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</si>
  <si>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</si>
  <si>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</si>
  <si>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</si>
  <si>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</si>
  <si>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</si>
  <si>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</si>
  <si>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</si>
  <si>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</si>
  <si>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</si>
  <si>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</si>
  <si>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</si>
  <si>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</si>
  <si>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</si>
  <si>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</si>
  <si>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</si>
  <si>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</si>
  <si>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</si>
  <si>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</si>
  <si>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</si>
  <si>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</si>
  <si>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</si>
  <si>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</si>
  <si>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</si>
  <si>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</si>
  <si>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</si>
  <si>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</si>
  <si>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</si>
  <si>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</si>
  <si>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</si>
  <si>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</si>
  <si>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</si>
  <si>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</si>
  <si>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</si>
  <si>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</si>
  <si>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</si>
  <si>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</si>
  <si>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</si>
  <si>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</si>
  <si>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</si>
  <si>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</si>
  <si>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</si>
  <si>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</si>
  <si>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</si>
  <si>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</si>
  <si>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</si>
  <si>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</si>
  <si>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</si>
  <si>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</si>
  <si>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</si>
  <si>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</si>
  <si>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</si>
  <si>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</si>
  <si>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</si>
  <si>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</si>
  <si>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</si>
  <si>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</si>
  <si>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</si>
  <si>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</si>
  <si>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</si>
  <si>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</si>
  <si>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</si>
  <si>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</si>
  <si>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</si>
  <si>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</si>
  <si>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</si>
  <si>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</si>
  <si>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</si>
  <si>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</si>
  <si>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</si>
  <si>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</si>
  <si>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</si>
  <si>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</si>
  <si>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</si>
  <si>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</si>
  <si>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</si>
  <si>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</si>
  <si>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</si>
  <si>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</si>
  <si>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</si>
  <si>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</si>
  <si>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</si>
  <si>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</si>
  <si>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</si>
  <si>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</si>
  <si>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</si>
  <si>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</si>
  <si>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</si>
  <si>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</si>
  <si>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</si>
  <si>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</si>
  <si>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</si>
  <si>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</si>
  <si>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</si>
  <si>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</si>
  <si>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</si>
  <si>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</si>
  <si>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</si>
  <si>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</si>
  <si>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</si>
  <si>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</si>
  <si>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</si>
  <si>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</si>
  <si>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</si>
  <si>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</si>
  <si>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</si>
  <si>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</si>
  <si>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</si>
  <si>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</si>
  <si>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</si>
  <si>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</si>
  <si>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</si>
  <si>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</si>
  <si>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</si>
  <si>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</si>
  <si>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</si>
  <si>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</si>
  <si>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</si>
  <si>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</si>
  <si>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</si>
  <si>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</si>
  <si>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</si>
  <si>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</si>
  <si>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</si>
  <si>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</si>
  <si>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</si>
  <si>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</si>
  <si>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</si>
  <si>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</si>
  <si>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</si>
  <si>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</si>
  <si>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</si>
  <si>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</si>
  <si>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</si>
  <si>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</si>
  <si>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</si>
  <si>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</si>
  <si>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</si>
  <si>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</si>
  <si>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</si>
  <si>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</si>
  <si>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</si>
  <si>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</si>
  <si>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</si>
  <si>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</si>
  <si>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</si>
  <si>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</si>
  <si>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</si>
  <si>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</si>
  <si>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</si>
  <si>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</si>
  <si>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</si>
  <si>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</si>
  <si>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</si>
  <si>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</si>
  <si>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</si>
  <si>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</si>
  <si>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</si>
  <si>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</si>
  <si>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</si>
  <si>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</si>
  <si>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</si>
  <si>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</si>
  <si>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</si>
  <si>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</si>
  <si>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</si>
  <si>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</si>
  <si>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</si>
  <si>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</si>
  <si>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</si>
  <si>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</si>
  <si>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</si>
  <si>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</si>
  <si>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</si>
  <si>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</si>
  <si>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</si>
  <si>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</si>
  <si>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</si>
  <si>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</si>
  <si>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</si>
  <si>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</si>
  <si>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</si>
  <si>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</si>
  <si>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</si>
  <si>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</si>
  <si>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</si>
  <si>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</si>
  <si>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</si>
  <si>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</si>
  <si>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</si>
  <si>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</si>
  <si>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</si>
  <si>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</si>
  <si>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</si>
  <si>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</si>
  <si>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</si>
  <si>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</si>
  <si>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</si>
  <si>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</si>
  <si>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</si>
  <si>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</si>
  <si>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</si>
  <si>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</si>
  <si>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</si>
  <si>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</si>
  <si>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</si>
  <si>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</si>
  <si>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</si>
  <si>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</si>
  <si>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</si>
  <si>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</si>
  <si>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</si>
  <si>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</si>
  <si>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</si>
  <si>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</si>
  <si>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</si>
  <si>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</si>
  <si>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</si>
  <si>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</si>
  <si>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</si>
  <si>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</si>
  <si>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</si>
  <si>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</si>
  <si>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</si>
  <si>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</si>
  <si>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</si>
  <si>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</si>
  <si>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</si>
  <si>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</si>
  <si>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</si>
  <si>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</si>
  <si>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</si>
  <si>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</si>
  <si>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</si>
  <si>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</si>
  <si>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</si>
  <si>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</si>
  <si>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</si>
  <si>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</si>
  <si>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</si>
  <si>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</si>
  <si>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</si>
  <si>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</si>
  <si>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</si>
  <si>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</si>
  <si>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</si>
  <si>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</si>
  <si>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</si>
  <si>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</si>
  <si>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</si>
  <si>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</si>
  <si>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</si>
  <si>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</si>
  <si>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</si>
  <si>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</si>
  <si>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</si>
  <si>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</si>
  <si>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</si>
  <si>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</si>
  <si>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</si>
  <si>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</si>
  <si>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</si>
  <si>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</si>
  <si>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</si>
  <si>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</si>
  <si>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</si>
  <si>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</si>
  <si>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</si>
  <si>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</si>
  <si>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</si>
  <si>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</si>
  <si>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</si>
  <si>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</si>
  <si>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</si>
  <si>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</si>
  <si>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</si>
  <si>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</si>
  <si>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</si>
  <si>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</si>
  <si>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</si>
  <si>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</si>
  <si>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</si>
  <si>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</si>
  <si>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</si>
  <si>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</si>
  <si>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</si>
  <si>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</si>
  <si>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</si>
  <si>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</si>
  <si>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</si>
  <si>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</si>
  <si>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</si>
  <si>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</si>
  <si>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</si>
  <si>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</si>
  <si>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</si>
  <si>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</si>
  <si>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</si>
  <si>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</si>
  <si>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</si>
  <si>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</si>
  <si>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</si>
  <si>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</si>
  <si>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</si>
  <si>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</si>
  <si>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</si>
  <si>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</si>
  <si>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</si>
  <si>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</si>
  <si>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</si>
  <si>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</si>
  <si>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</si>
  <si>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</si>
  <si>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</si>
  <si>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</si>
  <si>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</si>
  <si>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</si>
  <si>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</si>
  <si>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</si>
  <si>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</si>
  <si>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</si>
  <si>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</si>
  <si>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</si>
  <si>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</si>
  <si>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</si>
  <si>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</si>
  <si>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</si>
  <si>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</si>
  <si>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</si>
  <si>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</si>
  <si>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</si>
  <si>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</si>
  <si>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</si>
  <si>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</si>
  <si>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</si>
  <si>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</si>
  <si>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</si>
  <si>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</si>
  <si>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</si>
  <si>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</si>
  <si>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</si>
  <si>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</si>
  <si>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</si>
  <si>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</si>
  <si>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</si>
  <si>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</si>
  <si>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</si>
  <si>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</si>
  <si>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</si>
  <si>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</si>
  <si>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</si>
  <si>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</si>
  <si>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</si>
  <si>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</si>
  <si>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</si>
  <si>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</si>
  <si>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</si>
  <si>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</si>
  <si>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</si>
  <si>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</si>
  <si>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</si>
  <si>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</si>
  <si>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</si>
  <si>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</si>
  <si>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</si>
  <si>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</si>
  <si>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</si>
  <si>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</si>
  <si>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</si>
  <si>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</si>
  <si>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</si>
  <si>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</si>
  <si>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</si>
  <si>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</si>
  <si>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</si>
  <si>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</si>
  <si>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</si>
  <si>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</si>
  <si>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</si>
  <si>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</si>
  <si>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</si>
  <si>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</si>
  <si>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</si>
  <si>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</si>
  <si>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</si>
  <si>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</si>
  <si>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</si>
  <si>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</si>
  <si>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</si>
  <si>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</si>
  <si>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</si>
  <si>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</si>
  <si>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</si>
  <si>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</si>
  <si>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</si>
  <si>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</si>
  <si>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</si>
  <si>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</si>
  <si>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</si>
  <si>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</si>
  <si>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</si>
  <si>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</si>
  <si>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</si>
  <si>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</si>
  <si>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</si>
  <si>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</si>
  <si>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</si>
  <si>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</si>
  <si>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</si>
  <si>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</si>
  <si>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</si>
  <si>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</si>
  <si>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</si>
  <si>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</si>
  <si>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</si>
  <si>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</si>
  <si>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</si>
  <si>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</si>
  <si>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</si>
  <si>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</si>
  <si>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</si>
  <si>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</si>
  <si>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</si>
  <si>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</si>
  <si>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</si>
  <si>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</si>
  <si>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</si>
  <si>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</si>
  <si>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</si>
  <si>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</si>
  <si>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</si>
  <si>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</si>
  <si>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</si>
  <si>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</si>
  <si>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</si>
  <si>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</si>
  <si>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</si>
  <si>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</si>
  <si>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</si>
  <si>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</si>
  <si>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</si>
  <si>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</si>
  <si>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</si>
  <si>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</si>
  <si>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</si>
  <si>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</si>
  <si>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</si>
  <si>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</si>
  <si>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</si>
  <si>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</si>
  <si>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</si>
  <si>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</si>
  <si>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</si>
  <si>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</si>
  <si>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</si>
  <si>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</si>
  <si>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</si>
  <si>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</si>
  <si>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</si>
  <si>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</si>
  <si>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</si>
  <si>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</si>
  <si>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</si>
  <si>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</si>
  <si>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</si>
  <si>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</si>
  <si>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</si>
  <si>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</si>
  <si>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</si>
  <si>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</si>
  <si>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</si>
  <si>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</si>
  <si>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</si>
  <si>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</si>
  <si>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</si>
  <si>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</si>
  <si>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</si>
  <si>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</si>
  <si>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</si>
  <si>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</si>
  <si>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</si>
  <si>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</si>
  <si>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</si>
  <si>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</si>
  <si>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</si>
  <si>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</si>
  <si>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</si>
  <si>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</si>
  <si>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</si>
  <si>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</si>
  <si>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</si>
  <si>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</si>
  <si>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</si>
  <si>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</si>
  <si>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</si>
  <si>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</si>
  <si>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</si>
  <si>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</si>
  <si>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</si>
  <si>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</si>
  <si>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</si>
  <si>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</si>
  <si>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</si>
  <si>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</si>
  <si>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</si>
  <si>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</si>
  <si>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</si>
  <si>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</si>
  <si>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</si>
  <si>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</si>
  <si>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</si>
  <si>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</si>
  <si>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</si>
  <si>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</si>
  <si>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</si>
  <si>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</si>
  <si>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</si>
  <si>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</si>
  <si>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</si>
  <si>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</si>
  <si>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</si>
  <si>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</si>
  <si>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</si>
  <si>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</si>
  <si>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</si>
  <si>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</si>
  <si>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</si>
  <si>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</si>
  <si>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</si>
  <si>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</si>
  <si>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</si>
  <si>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</si>
  <si>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</si>
  <si>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</si>
  <si>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</si>
  <si>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</si>
  <si>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</si>
  <si>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</si>
  <si>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</si>
  <si>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</si>
  <si>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</si>
  <si>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</si>
  <si>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</si>
  <si>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</si>
  <si>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</si>
  <si>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</si>
  <si>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</si>
  <si>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</si>
  <si>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</si>
  <si>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</si>
  <si>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</si>
  <si>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</si>
  <si>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</si>
  <si>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</si>
  <si>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</si>
  <si>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</si>
  <si>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</si>
  <si>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</si>
  <si>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</si>
  <si>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</si>
  <si>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</si>
  <si>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</si>
  <si>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</si>
  <si>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</si>
  <si>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</si>
  <si>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</si>
  <si>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</si>
  <si>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</si>
  <si>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</si>
  <si>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</si>
  <si>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</si>
  <si>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</si>
  <si>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</si>
  <si>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</si>
  <si>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</si>
  <si>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</si>
  <si>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</si>
  <si>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</si>
  <si>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</si>
  <si>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</si>
  <si>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</si>
  <si>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</si>
  <si>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</si>
  <si>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</si>
  <si>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</si>
  <si>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</si>
  <si>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</si>
  <si>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</si>
  <si>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</si>
  <si>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</si>
  <si>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</si>
  <si>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</si>
  <si>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</si>
  <si>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</si>
  <si>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</si>
  <si>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</si>
  <si>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</si>
  <si>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</si>
  <si>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</si>
  <si>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</si>
  <si>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</si>
  <si>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</si>
  <si>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</si>
  <si>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</si>
  <si>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</si>
  <si>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</si>
  <si>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</si>
  <si>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</si>
  <si>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</si>
  <si>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</si>
  <si>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</si>
  <si>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</si>
  <si>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</si>
  <si>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</si>
  <si>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</si>
  <si>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</si>
  <si>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</si>
  <si>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</si>
  <si>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</si>
  <si>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</si>
  <si>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</si>
  <si>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</si>
  <si>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</si>
  <si>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</si>
  <si>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</si>
  <si>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</si>
  <si>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</si>
  <si>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</si>
  <si>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</si>
  <si>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</si>
  <si>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</si>
  <si>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</si>
  <si>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</si>
  <si>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</si>
  <si>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</si>
  <si>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</si>
  <si>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</si>
  <si>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</si>
  <si>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</si>
  <si>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</si>
  <si>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</si>
  <si>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</si>
  <si>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</si>
  <si>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</si>
  <si>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</si>
  <si>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</si>
  <si>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</si>
  <si>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</si>
  <si>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</si>
  <si>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</si>
  <si>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</si>
  <si>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</si>
  <si>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</si>
  <si>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</si>
  <si>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</si>
  <si>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</si>
  <si>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</si>
  <si>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</si>
  <si>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</si>
  <si>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</si>
  <si>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</si>
  <si>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</si>
  <si>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</si>
  <si>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</si>
  <si>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</si>
  <si>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</si>
  <si>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</si>
  <si>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</si>
  <si>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</si>
  <si>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</si>
  <si>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</si>
  <si>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</si>
  <si>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</si>
  <si>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</si>
  <si>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</si>
  <si>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</si>
  <si>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</si>
  <si>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</si>
  <si>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</si>
  <si>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</si>
  <si>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</si>
  <si>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</si>
  <si>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</si>
  <si>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</si>
  <si>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</si>
  <si>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</si>
  <si>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</si>
  <si>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</si>
  <si>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</si>
  <si>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</si>
  <si>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</si>
  <si>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</si>
  <si>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</si>
  <si>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</si>
  <si>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</si>
  <si>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</si>
  <si>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</si>
  <si>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</si>
  <si>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</si>
  <si>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</si>
  <si>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</si>
  <si>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</si>
  <si>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</si>
  <si>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</si>
  <si>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</si>
  <si>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</si>
  <si>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</si>
  <si>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</si>
  <si>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</si>
  <si>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</si>
  <si>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</si>
  <si>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</si>
  <si>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</si>
  <si>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</si>
  <si>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</si>
  <si>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</si>
  <si>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</si>
  <si>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</si>
  <si>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</si>
  <si>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</si>
  <si>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</si>
  <si>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</si>
  <si>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</si>
  <si>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</si>
  <si>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</si>
  <si>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</si>
  <si>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</si>
  <si>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</si>
  <si>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</si>
  <si>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</si>
  <si>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</si>
  <si>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</si>
  <si>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</si>
  <si>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</si>
  <si>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</si>
  <si>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</si>
  <si>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</si>
  <si>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</si>
  <si>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</si>
  <si>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</si>
  <si>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</si>
  <si>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</si>
  <si>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</si>
  <si>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</si>
  <si>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</si>
  <si>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</si>
  <si>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</si>
  <si>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</si>
  <si>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</si>
  <si>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</si>
  <si>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</si>
  <si>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</si>
  <si>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</si>
  <si>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</si>
  <si>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</si>
  <si>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</si>
  <si>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</si>
  <si>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</si>
  <si>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</si>
  <si>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</si>
  <si>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</si>
  <si>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</si>
  <si>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</si>
  <si>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</si>
  <si>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</si>
  <si>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</si>
  <si>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</si>
  <si>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</si>
  <si>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</si>
  <si>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</si>
  <si>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</si>
  <si>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</si>
  <si>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</si>
  <si>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</si>
  <si>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</si>
  <si>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</si>
  <si>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</si>
  <si>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</si>
  <si>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</si>
  <si>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</si>
  <si>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</si>
  <si>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</si>
  <si>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</si>
  <si>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</si>
  <si>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</si>
  <si>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</si>
  <si>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</si>
  <si>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</si>
  <si>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</si>
  <si>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</si>
  <si>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</si>
  <si>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</si>
  <si>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</si>
  <si>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</si>
  <si>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</si>
  <si>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</si>
  <si>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</si>
  <si>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</si>
  <si>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</si>
  <si>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</si>
  <si>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</si>
  <si>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</si>
  <si>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</si>
  <si>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</si>
  <si>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</si>
  <si>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</si>
  <si>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</si>
  <si>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</si>
  <si>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</si>
  <si>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</si>
  <si>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</si>
  <si>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</si>
  <si>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</si>
  <si>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</si>
  <si>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</si>
  <si>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</si>
  <si>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</si>
  <si>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</si>
  <si>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</si>
  <si>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</si>
  <si>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</si>
  <si>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</si>
  <si>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</si>
  <si>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</si>
  <si>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</si>
  <si>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</si>
  <si>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</si>
  <si>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</si>
  <si>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</si>
  <si>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</si>
  <si>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</si>
  <si>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</si>
  <si>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</si>
  <si>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</si>
  <si>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</si>
  <si>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</si>
  <si>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</si>
  <si>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</si>
  <si>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</si>
  <si>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</si>
  <si>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</si>
  <si>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</si>
  <si>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</si>
  <si>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</si>
  <si>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</si>
  <si>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</si>
  <si>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</si>
  <si>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</si>
  <si>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</si>
  <si>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</si>
  <si>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</si>
  <si>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</si>
  <si>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</si>
  <si>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</si>
  <si>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</si>
  <si>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</si>
  <si>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</si>
  <si>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</si>
  <si>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</si>
  <si>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</si>
  <si>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</si>
  <si>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</si>
  <si>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</si>
  <si>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</si>
  <si>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</si>
  <si>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</si>
  <si>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</si>
  <si>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</si>
  <si>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</si>
  <si>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</si>
  <si>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</si>
  <si>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</si>
  <si>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</si>
  <si>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</si>
  <si>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</si>
  <si>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</si>
  <si>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</si>
  <si>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</si>
  <si>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</si>
  <si>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</si>
  <si>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</si>
  <si>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</si>
  <si>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</si>
  <si>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</si>
  <si>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</si>
  <si>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</si>
  <si>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</si>
  <si>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</si>
  <si>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</si>
  <si>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</si>
  <si>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</si>
  <si>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</si>
  <si>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</si>
  <si>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</si>
  <si>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</si>
  <si>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</si>
  <si>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</si>
  <si>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</si>
  <si>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</si>
  <si>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</si>
  <si>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</si>
  <si>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</si>
  <si>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</si>
  <si>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</si>
  <si>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</si>
  <si>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</si>
  <si>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</si>
  <si>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</si>
  <si>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</si>
  <si>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</si>
  <si>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</si>
  <si>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</si>
  <si>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</si>
  <si>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</si>
  <si>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</si>
  <si>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</si>
  <si>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</si>
  <si>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</si>
  <si>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</si>
  <si>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</si>
  <si>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</si>
  <si>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</si>
  <si>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</si>
  <si>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</si>
  <si>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</si>
  <si>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</si>
  <si>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</si>
  <si>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</si>
  <si>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</si>
  <si>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</si>
  <si>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</si>
  <si>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</si>
  <si>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</si>
  <si>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</si>
  <si>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</si>
  <si>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</si>
  <si>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</si>
  <si>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</si>
  <si>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</si>
  <si>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</si>
  <si>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</si>
  <si>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</si>
  <si>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</si>
  <si>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</si>
  <si>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</si>
  <si>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</si>
  <si>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</si>
  <si>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</si>
  <si>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</si>
  <si>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</si>
  <si>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</si>
  <si>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</si>
  <si>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</si>
  <si>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</si>
  <si>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</si>
  <si>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</si>
  <si>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</si>
  <si>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</si>
  <si>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</si>
  <si>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</si>
  <si>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</si>
  <si>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</si>
  <si>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</si>
  <si>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</si>
  <si>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</si>
  <si>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</si>
  <si>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</si>
  <si>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</si>
  <si>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</si>
  <si>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</si>
  <si>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</si>
  <si>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</si>
  <si>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</si>
  <si>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</si>
  <si>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</si>
  <si>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</si>
  <si>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</si>
  <si>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</si>
  <si>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</si>
  <si>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</si>
  <si>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</si>
  <si>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</si>
  <si>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</si>
  <si>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</si>
  <si>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</si>
  <si>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</si>
  <si>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</si>
  <si>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</si>
  <si>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</si>
  <si>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</si>
  <si>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</si>
  <si>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</si>
  <si>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</si>
  <si>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</si>
  <si>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</si>
  <si>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</si>
  <si>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</si>
  <si>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</si>
  <si>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</si>
  <si>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</si>
  <si>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</si>
  <si>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</si>
  <si>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</si>
  <si>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</si>
  <si>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</si>
  <si>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</si>
  <si>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</si>
  <si>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</si>
  <si>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</si>
  <si>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</si>
  <si>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</si>
  <si>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</si>
  <si>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</si>
  <si>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</si>
  <si>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</si>
  <si>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</si>
  <si>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</si>
  <si>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</si>
  <si>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</si>
  <si>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</si>
  <si>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</si>
  <si>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</si>
  <si>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</si>
  <si>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</si>
  <si>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</si>
  <si>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</si>
  <si>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</si>
  <si>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</si>
  <si>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</si>
  <si>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</si>
  <si>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</si>
  <si>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</si>
  <si>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</si>
  <si>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</si>
  <si>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</si>
  <si>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</si>
  <si>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</si>
  <si>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</si>
  <si>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</si>
  <si>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</si>
  <si>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</si>
  <si>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</si>
  <si>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</si>
  <si>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</si>
  <si>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</si>
  <si>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</si>
  <si>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</si>
  <si>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</si>
  <si>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</si>
  <si>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</si>
  <si>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</si>
  <si>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</si>
  <si>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</si>
  <si>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</si>
  <si>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</si>
  <si>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</si>
  <si>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</si>
  <si>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</si>
  <si>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</si>
  <si>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</si>
  <si>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</si>
  <si>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</si>
  <si>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</si>
  <si>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</si>
  <si>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</si>
  <si>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</si>
  <si>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</si>
  <si>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</si>
  <si>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</si>
  <si>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</si>
  <si>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</si>
  <si>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</si>
  <si>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</si>
  <si>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</si>
  <si>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</si>
  <si>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</si>
  <si>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</si>
  <si>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</si>
  <si>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</si>
  <si>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</si>
  <si>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</si>
  <si>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</si>
  <si>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</si>
  <si>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</si>
  <si>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</si>
  <si>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</si>
  <si>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</si>
  <si>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</si>
  <si>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</si>
  <si>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</si>
  <si>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</si>
  <si>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</si>
  <si>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</si>
  <si>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</si>
  <si>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</si>
  <si>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</si>
  <si>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</si>
  <si>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</si>
  <si>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</si>
  <si>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</si>
  <si>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</si>
  <si>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</si>
  <si>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</si>
  <si>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</si>
  <si>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</si>
  <si>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</si>
  <si>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</si>
  <si>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</si>
  <si>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</si>
  <si>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</si>
  <si>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</si>
  <si>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</si>
  <si>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</si>
  <si>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</si>
  <si>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</si>
  <si>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</si>
  <si>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</si>
  <si>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</si>
  <si>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</si>
  <si>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</si>
  <si>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</si>
  <si>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</si>
  <si>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</si>
  <si>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</si>
  <si>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</si>
  <si>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</si>
  <si>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</si>
  <si>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</si>
  <si>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</si>
  <si>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</si>
  <si>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</si>
  <si>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</si>
  <si>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</si>
  <si>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</si>
  <si>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</si>
  <si>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</si>
  <si>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</si>
  <si>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</si>
  <si>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</si>
  <si>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</si>
  <si>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</si>
  <si>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</si>
  <si>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</si>
  <si>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</si>
  <si>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</si>
  <si>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</si>
  <si>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</si>
  <si>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</si>
  <si>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</si>
  <si>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</si>
  <si>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</si>
  <si>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</si>
  <si>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</si>
  <si>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</si>
  <si>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</si>
  <si>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</si>
  <si>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</si>
  <si>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</si>
  <si>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</si>
  <si>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</si>
  <si>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</si>
  <si>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</si>
  <si>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</si>
  <si>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</si>
  <si>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</si>
  <si>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</si>
  <si>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</si>
  <si>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</si>
  <si>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</si>
  <si>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</si>
  <si>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</si>
  <si>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</si>
  <si>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</si>
  <si>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</si>
  <si>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</si>
  <si>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</si>
  <si>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</si>
  <si>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</si>
  <si>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</si>
  <si>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</si>
  <si>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</si>
  <si>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</si>
  <si>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</si>
  <si>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</si>
  <si>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</si>
  <si>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</si>
  <si>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</si>
  <si>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</si>
  <si>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</si>
  <si>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</si>
  <si>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</si>
  <si>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</si>
  <si>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</si>
  <si>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</si>
  <si>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</si>
  <si>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</si>
  <si>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</si>
  <si>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</si>
  <si>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</si>
  <si>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</si>
  <si>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</si>
  <si>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</si>
  <si>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</si>
  <si>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</si>
  <si>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</si>
  <si>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</si>
  <si>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</si>
  <si>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</si>
  <si>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</si>
  <si>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</si>
  <si>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</si>
  <si>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</si>
  <si>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</si>
  <si>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</si>
  <si>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</si>
  <si>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</si>
  <si>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</si>
  <si>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</si>
  <si>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</si>
  <si>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</si>
  <si>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</si>
  <si>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</si>
  <si>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</si>
  <si>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</si>
  <si>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</si>
  <si>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</si>
  <si>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</si>
  <si>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</si>
  <si>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</si>
  <si>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</si>
  <si>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</si>
  <si>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</si>
  <si>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</si>
  <si>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</si>
  <si>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</si>
  <si>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</si>
  <si>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</si>
  <si>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</si>
  <si>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</si>
  <si>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</si>
  <si>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</si>
  <si>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</si>
  <si>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</si>
  <si>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</si>
  <si>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</si>
  <si>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</si>
  <si>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</si>
  <si>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</si>
  <si>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</si>
  <si>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</si>
  <si>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</si>
  <si>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</si>
  <si>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</si>
  <si>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</si>
  <si>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</si>
  <si>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</si>
  <si>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</si>
  <si>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</si>
  <si>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</si>
  <si>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</si>
  <si>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</si>
  <si>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</si>
  <si>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</si>
  <si>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</si>
  <si>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</si>
  <si>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</si>
  <si>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</si>
  <si>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</si>
  <si>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</si>
  <si>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</si>
  <si>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</si>
  <si>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</si>
  <si>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</si>
  <si>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</si>
  <si>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</si>
  <si>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</si>
  <si>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</si>
  <si>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</si>
  <si>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</si>
  <si>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</si>
  <si>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</si>
  <si>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</si>
  <si>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</si>
  <si>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</si>
  <si>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</si>
  <si>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</si>
  <si>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</si>
  <si>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</si>
  <si>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</si>
  <si>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</si>
  <si>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</si>
  <si>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</si>
  <si>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</si>
  <si>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</si>
  <si>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</si>
  <si>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</si>
  <si>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</si>
  <si>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</si>
  <si>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</si>
  <si>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</si>
  <si>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</si>
  <si>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</si>
  <si>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</si>
  <si>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</si>
  <si>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</si>
  <si>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</si>
  <si>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</si>
  <si>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</si>
  <si>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</si>
  <si>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</si>
  <si>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</si>
  <si>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</si>
  <si>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</si>
  <si>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</si>
  <si>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</si>
  <si>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</si>
  <si>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</si>
  <si>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</si>
  <si>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</si>
  <si>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</si>
  <si>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</si>
  <si>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</si>
  <si>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</si>
  <si>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</si>
  <si>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</si>
  <si>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</si>
  <si>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</si>
  <si>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</si>
  <si>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</si>
  <si>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</si>
  <si>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</si>
  <si>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</si>
  <si>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</si>
  <si>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</si>
  <si>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</si>
  <si>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</si>
  <si>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</si>
  <si>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</si>
  <si>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</si>
  <si>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</si>
  <si>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</si>
  <si>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</si>
  <si>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</si>
  <si>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</si>
  <si>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</si>
  <si>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</si>
  <si>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</si>
  <si>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</si>
  <si>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</si>
  <si>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</si>
  <si>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</si>
  <si>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</si>
  <si>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</si>
  <si>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</si>
  <si>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</si>
  <si>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</si>
  <si>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</si>
  <si>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</si>
  <si>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</si>
  <si>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</si>
  <si>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</si>
  <si>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</si>
  <si>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</si>
  <si>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</si>
  <si>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</si>
  <si>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</si>
  <si>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</si>
  <si>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</si>
  <si>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</si>
  <si>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</si>
  <si>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</si>
  <si>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</si>
  <si>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</si>
  <si>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</si>
  <si>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</si>
  <si>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</si>
  <si>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</si>
  <si>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</si>
  <si>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</si>
  <si>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</si>
  <si>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</si>
  <si>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</si>
  <si>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</si>
  <si>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</si>
  <si>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</si>
  <si>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</si>
  <si>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</si>
  <si>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</si>
  <si>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</si>
  <si>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</si>
  <si>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</si>
  <si>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</si>
  <si>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</si>
  <si>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</si>
  <si>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</si>
  <si>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</si>
  <si>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</si>
  <si>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</si>
  <si>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</si>
  <si>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</si>
  <si>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</si>
  <si>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</si>
  <si>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</si>
  <si>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</si>
  <si>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</si>
  <si>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</si>
  <si>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</si>
  <si>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</si>
  <si>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</si>
  <si>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</si>
  <si>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</si>
  <si>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</si>
  <si>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</si>
  <si>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</si>
  <si>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</si>
  <si>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</si>
  <si>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</si>
  <si>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</si>
  <si>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</si>
  <si>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</si>
  <si>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</si>
  <si>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</si>
  <si>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</si>
  <si>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</si>
  <si>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</si>
  <si>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</si>
  <si>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</si>
  <si>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</si>
  <si>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</si>
  <si>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</si>
  <si>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</si>
  <si>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</si>
  <si>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</si>
  <si>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</si>
  <si>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</si>
  <si>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</si>
  <si>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</si>
  <si>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</si>
  <si>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</si>
  <si>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</si>
  <si>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</si>
  <si>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</si>
  <si>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</si>
  <si>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</si>
  <si>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</si>
  <si>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</si>
  <si>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</si>
  <si>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</si>
  <si>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</si>
  <si>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</si>
  <si>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</si>
  <si>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</si>
  <si>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</si>
  <si>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</si>
  <si>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</si>
  <si>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</si>
  <si>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</si>
  <si>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</si>
  <si>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</si>
  <si>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</si>
  <si>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</si>
  <si>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</si>
  <si>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</si>
  <si>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</si>
  <si>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</si>
  <si>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</si>
  <si>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</si>
  <si>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</si>
  <si>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</si>
  <si>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</si>
  <si>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</si>
  <si>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</si>
  <si>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</si>
  <si>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</si>
  <si>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</si>
  <si>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</si>
  <si>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</si>
  <si>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</si>
  <si>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</si>
  <si>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</si>
  <si>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</si>
  <si>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</si>
  <si>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</si>
  <si>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</si>
  <si>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</si>
  <si>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</si>
  <si>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</si>
  <si>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</si>
  <si>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</si>
  <si>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</si>
  <si>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</si>
  <si>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</si>
  <si>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</si>
  <si>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</si>
  <si>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</si>
  <si>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</si>
  <si>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</si>
  <si>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</si>
  <si>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</si>
  <si>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</si>
  <si>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</si>
  <si>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</si>
  <si>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</si>
  <si>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</si>
  <si>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</si>
  <si>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</si>
  <si>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</si>
  <si>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</si>
  <si>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</si>
  <si>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</si>
  <si>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</si>
  <si>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</si>
  <si>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</si>
  <si>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</si>
  <si>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</si>
  <si>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</si>
  <si>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</si>
  <si>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</si>
  <si>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</si>
  <si>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</si>
  <si>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</si>
  <si>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</si>
  <si>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</si>
  <si>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</si>
  <si>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</si>
  <si>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</si>
  <si>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</si>
  <si>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</si>
  <si>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</si>
  <si>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</si>
  <si>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</si>
  <si>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</si>
  <si>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</si>
  <si>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</si>
  <si>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</si>
  <si>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</si>
  <si>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</si>
  <si>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</si>
  <si>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</si>
  <si>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</si>
  <si>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</si>
  <si>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</si>
  <si>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</si>
  <si>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</si>
  <si>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</si>
  <si>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</si>
  <si>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</si>
  <si>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</si>
  <si>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</si>
  <si>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</si>
  <si>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</si>
  <si>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</si>
  <si>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</si>
  <si>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</si>
  <si>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</si>
  <si>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</si>
  <si>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</si>
  <si>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</si>
  <si>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</si>
  <si>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</si>
  <si>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</si>
  <si>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</si>
  <si>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</si>
  <si>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</si>
  <si>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</si>
  <si>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</si>
  <si>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</si>
  <si>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</si>
  <si>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</si>
  <si>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</si>
  <si>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</si>
  <si>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</si>
  <si>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</si>
  <si>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</si>
  <si>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</si>
  <si>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</si>
  <si>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</si>
  <si>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</si>
  <si>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</si>
  <si>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</si>
  <si>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</si>
  <si>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</si>
  <si>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</si>
  <si>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</si>
  <si>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</si>
  <si>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</si>
  <si>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</si>
  <si>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</si>
  <si>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</si>
  <si>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</si>
  <si>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</si>
  <si>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</si>
  <si>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</si>
  <si>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</si>
  <si>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</si>
  <si>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</si>
  <si>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</si>
  <si>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</si>
  <si>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</si>
  <si>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</si>
  <si>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</si>
  <si>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</si>
  <si>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</si>
  <si>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</si>
  <si>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</si>
  <si>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</si>
  <si>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</si>
  <si>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</si>
  <si>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</si>
  <si>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</si>
  <si>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</si>
  <si>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</si>
  <si>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</si>
  <si>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</si>
  <si>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</si>
  <si>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</si>
  <si>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</si>
  <si>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</si>
  <si>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</si>
  <si>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</si>
  <si>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</si>
  <si>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</si>
  <si>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</si>
  <si>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</si>
  <si>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</si>
  <si>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</si>
  <si>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</si>
  <si>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</si>
  <si>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</si>
  <si>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</si>
  <si>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</si>
  <si>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</si>
  <si>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</si>
  <si>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</si>
  <si>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</si>
  <si>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</si>
  <si>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</si>
  <si>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</si>
  <si>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</si>
  <si>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</si>
  <si>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</si>
  <si>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</si>
  <si>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</si>
  <si>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</si>
  <si>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</si>
  <si>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</si>
  <si>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</si>
  <si>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</si>
  <si>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</si>
  <si>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</si>
  <si>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</si>
  <si>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</si>
  <si>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</si>
  <si>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</si>
  <si>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</si>
  <si>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</si>
  <si>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</si>
  <si>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</si>
  <si>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</si>
  <si>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</si>
  <si>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</si>
  <si>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</si>
  <si>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</si>
  <si>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</si>
  <si>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</si>
  <si>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</si>
  <si>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</si>
  <si>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</si>
  <si>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</si>
  <si>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</si>
  <si>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</si>
  <si>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</si>
  <si>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</si>
  <si>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</si>
  <si>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</si>
  <si>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</si>
  <si>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</si>
  <si>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</si>
  <si>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</si>
  <si>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</si>
  <si>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</si>
  <si>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</si>
  <si>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</si>
  <si>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</si>
  <si>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</si>
  <si>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</si>
  <si>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</si>
  <si>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</si>
  <si>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</si>
  <si>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</si>
  <si>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</si>
  <si>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</si>
  <si>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</si>
  <si>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</si>
  <si>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</si>
  <si>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</si>
  <si>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</si>
  <si>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</si>
  <si>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</si>
  <si>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</si>
  <si>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</si>
  <si>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</si>
  <si>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</si>
  <si>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</si>
  <si>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</si>
  <si>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</si>
  <si>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</si>
  <si>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</si>
  <si>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</si>
  <si>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</si>
  <si>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</si>
  <si>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</si>
  <si>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</si>
  <si>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</si>
  <si>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</si>
  <si>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</si>
  <si>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</si>
  <si>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</si>
  <si>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</si>
  <si>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</si>
  <si>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</si>
  <si>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</si>
  <si>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</si>
  <si>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</si>
  <si>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</si>
  <si>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</si>
  <si>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</si>
  <si>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</si>
  <si>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</si>
  <si>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</si>
  <si>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</si>
  <si>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</si>
  <si>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</si>
  <si>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</si>
  <si>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</si>
  <si>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</si>
  <si>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</si>
  <si>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</si>
  <si>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</si>
  <si>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</si>
  <si>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</si>
  <si>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</si>
  <si>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</si>
  <si>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</si>
  <si>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</si>
  <si>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</si>
  <si>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</si>
  <si>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</si>
  <si>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</si>
  <si>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</si>
  <si>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</si>
  <si>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</si>
  <si>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</si>
  <si>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</si>
  <si>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</si>
  <si>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</si>
  <si>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</si>
  <si>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</si>
  <si>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</si>
  <si>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</si>
  <si>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</si>
  <si>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</si>
  <si>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</si>
  <si>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</si>
  <si>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</si>
  <si>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</si>
  <si>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</si>
  <si>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</si>
  <si>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</si>
  <si>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</si>
  <si>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</si>
  <si>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</si>
  <si>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</si>
  <si>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</si>
  <si>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</si>
  <si>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</si>
  <si>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</si>
  <si>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</si>
  <si>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</si>
  <si>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</si>
  <si>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</si>
  <si>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</si>
  <si>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</si>
  <si>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</si>
  <si>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</si>
  <si>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</si>
  <si>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</si>
  <si>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</si>
  <si>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</si>
  <si>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</si>
  <si>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</si>
  <si>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</si>
  <si>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</si>
  <si>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</si>
  <si>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</si>
  <si>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</si>
  <si>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</si>
  <si>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</si>
  <si>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</si>
  <si>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</si>
  <si>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</si>
  <si>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</si>
  <si>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</si>
  <si>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</si>
  <si>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</si>
  <si>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</si>
  <si>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</si>
  <si>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</si>
  <si>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</si>
  <si>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</si>
  <si>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</si>
  <si>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</si>
  <si>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</si>
  <si>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</si>
  <si>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</si>
  <si>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</si>
  <si>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</si>
  <si>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</si>
  <si>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</si>
  <si>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</si>
  <si>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</si>
  <si>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</si>
  <si>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</si>
  <si>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</si>
  <si>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</si>
  <si>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</si>
  <si>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</si>
  <si>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</si>
  <si>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</si>
  <si>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</si>
  <si>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</si>
  <si>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</si>
  <si>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</si>
  <si>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</si>
  <si>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</si>
  <si>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</si>
  <si>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</si>
  <si>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</si>
  <si>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</si>
  <si>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</si>
  <si>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</si>
  <si>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</si>
  <si>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</si>
  <si>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</si>
  <si>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</si>
  <si>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</si>
  <si>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</si>
  <si>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</si>
  <si>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</si>
  <si>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</si>
  <si>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</si>
  <si>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</si>
  <si>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</si>
  <si>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</si>
  <si>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</si>
  <si>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</si>
  <si>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</si>
  <si>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</si>
  <si>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</si>
  <si>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</si>
  <si>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</si>
  <si>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</si>
  <si>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</si>
  <si>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</si>
  <si>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</si>
  <si>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</si>
  <si>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</si>
  <si>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</si>
  <si>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</si>
  <si>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</si>
  <si>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</si>
  <si>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</si>
  <si>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</si>
  <si>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</si>
  <si>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</si>
  <si>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</si>
  <si>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</si>
  <si>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</si>
  <si>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</si>
  <si>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</si>
  <si>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</si>
  <si>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</si>
  <si>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</si>
  <si>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</si>
  <si>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</si>
  <si>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</si>
  <si>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</si>
  <si>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</si>
  <si>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</si>
  <si>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</si>
  <si>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</si>
  <si>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</si>
  <si>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</si>
  <si>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</si>
  <si>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</si>
  <si>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</si>
  <si>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</si>
  <si>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</si>
  <si>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</si>
  <si>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</si>
  <si>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</si>
  <si>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</si>
  <si>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</si>
  <si>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</si>
  <si>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</si>
  <si>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</si>
  <si>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</si>
  <si>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</si>
  <si>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</si>
  <si>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</si>
  <si>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</si>
  <si>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</si>
  <si>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</si>
  <si>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</si>
  <si>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</si>
  <si>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</si>
  <si>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</si>
  <si>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</si>
  <si>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</si>
  <si>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</si>
  <si>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</si>
  <si>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</si>
  <si>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</si>
  <si>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</si>
  <si>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</si>
  <si>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</si>
  <si>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</si>
  <si>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</si>
  <si>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</si>
  <si>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</si>
  <si>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</si>
  <si>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</si>
  <si>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</si>
  <si>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</si>
  <si>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</si>
  <si>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</si>
  <si>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</si>
  <si>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</si>
  <si>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</si>
  <si>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</si>
  <si>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</si>
  <si>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</si>
  <si>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</si>
  <si>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</si>
  <si>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</si>
  <si>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</si>
  <si>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</si>
  <si>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</si>
  <si>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</si>
  <si>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</si>
  <si>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</si>
  <si>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</si>
  <si>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</si>
  <si>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</si>
  <si>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</si>
  <si>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</si>
  <si>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</si>
  <si>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</si>
  <si>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</si>
  <si>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</si>
  <si>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</si>
  <si>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</si>
  <si>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</si>
  <si>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</si>
  <si>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</si>
  <si>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</si>
  <si>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</si>
  <si>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</si>
  <si>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</si>
  <si>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</si>
  <si>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</si>
  <si>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</si>
  <si>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</si>
  <si>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</si>
  <si>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</si>
  <si>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</si>
  <si>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</si>
  <si>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</si>
  <si>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</si>
  <si>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</si>
  <si>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</si>
  <si>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</si>
  <si>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</si>
  <si>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</si>
  <si>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</si>
  <si>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</si>
  <si>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</si>
  <si>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</si>
  <si>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</si>
  <si>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</si>
  <si>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</si>
  <si>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</si>
  <si>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</si>
  <si>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</si>
  <si>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</si>
  <si>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</si>
  <si>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</si>
  <si>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</si>
  <si>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</si>
  <si>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</si>
  <si>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</si>
  <si>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</si>
  <si>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</si>
  <si>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</si>
  <si>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</si>
  <si>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</si>
  <si>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</si>
  <si>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</si>
  <si>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</si>
  <si>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</si>
  <si>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</si>
  <si>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</si>
  <si>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</si>
  <si>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</si>
  <si>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</si>
  <si>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</si>
  <si>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</si>
  <si>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</si>
  <si>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</si>
  <si>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</si>
  <si>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</si>
  <si>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</si>
  <si>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</si>
  <si>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</si>
  <si>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</si>
  <si>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</si>
  <si>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</si>
  <si>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</si>
  <si>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</si>
  <si>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</si>
  <si>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</si>
  <si>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</si>
  <si>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</si>
  <si>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</si>
  <si>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</si>
  <si>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</si>
  <si>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</si>
  <si>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</si>
  <si>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</si>
  <si>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</si>
  <si>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</si>
  <si>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</si>
  <si>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</si>
  <si>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</si>
  <si>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</si>
  <si>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</si>
  <si>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</si>
  <si>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</si>
  <si>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</si>
  <si>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</si>
  <si>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</si>
  <si>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</si>
  <si>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</si>
  <si>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</si>
  <si>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</si>
  <si>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</si>
  <si>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</si>
  <si>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</si>
  <si>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</si>
  <si>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</si>
  <si>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</si>
  <si>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</si>
  <si>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</si>
  <si>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</si>
  <si>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</si>
  <si>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</si>
  <si>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</si>
  <si>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</si>
  <si>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</si>
  <si>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</si>
  <si>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</si>
  <si>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</si>
  <si>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</si>
  <si>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</si>
  <si>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</si>
  <si>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</si>
  <si>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</si>
  <si>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</si>
  <si>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</si>
  <si>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</si>
  <si>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</si>
  <si>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</si>
  <si>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</si>
  <si>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</si>
  <si>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</si>
  <si>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</si>
  <si>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</si>
  <si>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</si>
  <si>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</si>
  <si>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</si>
  <si>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</si>
  <si>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</si>
  <si>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</si>
  <si>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</si>
  <si>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</si>
  <si>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</si>
  <si>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</si>
  <si>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</si>
  <si>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</si>
  <si>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</si>
  <si>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</si>
  <si>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</si>
  <si>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</si>
  <si>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</si>
  <si>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</si>
  <si>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</si>
  <si>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</si>
  <si>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</si>
  <si>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</si>
  <si>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</si>
  <si>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</si>
  <si>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</si>
  <si>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</si>
  <si>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</si>
  <si>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</si>
  <si>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</si>
  <si>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</si>
  <si>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</si>
  <si>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</si>
  <si>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</si>
  <si>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</si>
  <si>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</si>
  <si>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</si>
  <si>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</si>
  <si>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</si>
  <si>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</si>
  <si>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</si>
  <si>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</si>
  <si>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</si>
  <si>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</si>
  <si>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</si>
  <si>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</si>
  <si>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</si>
  <si>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</si>
  <si>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</si>
  <si>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</si>
  <si>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</si>
  <si>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</si>
  <si>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</si>
  <si>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</si>
  <si>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</si>
  <si>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</si>
  <si>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</si>
  <si>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</si>
  <si>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</si>
  <si>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</si>
  <si>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</si>
  <si>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</si>
  <si>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</si>
  <si>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</si>
  <si>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</si>
  <si>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</si>
  <si>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</si>
  <si>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</si>
  <si>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</si>
  <si>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</si>
  <si>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</si>
  <si>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</si>
  <si>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</si>
  <si>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</si>
  <si>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</si>
  <si>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</si>
  <si>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</si>
  <si>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</si>
  <si>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</si>
  <si>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</si>
  <si>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</si>
  <si>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</si>
  <si>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</si>
  <si>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</si>
  <si>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</si>
  <si>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</si>
  <si>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</si>
  <si>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</si>
  <si>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</si>
  <si>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</si>
  <si>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</si>
  <si>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</si>
  <si>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</si>
  <si>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</si>
  <si>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</si>
  <si>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</si>
  <si>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</si>
  <si>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</si>
  <si>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</si>
  <si>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</si>
  <si>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</si>
  <si>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</si>
  <si>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</si>
  <si>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</si>
  <si>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</si>
  <si>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</si>
  <si>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</si>
  <si>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</si>
  <si>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</si>
  <si>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</si>
  <si>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</si>
  <si>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</si>
  <si>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</si>
  <si>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</si>
  <si>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</si>
  <si>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</si>
  <si>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</si>
  <si>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</si>
  <si>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</si>
  <si>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</si>
  <si>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</si>
  <si>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</si>
  <si>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</si>
  <si>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</si>
  <si>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</si>
  <si>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</si>
  <si>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</si>
  <si>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</si>
  <si>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</si>
  <si>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</si>
  <si>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</si>
  <si>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</si>
  <si>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</si>
  <si>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</si>
  <si>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</si>
  <si>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</si>
  <si>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</si>
  <si>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</si>
  <si>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</si>
  <si>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</si>
  <si>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</si>
  <si>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</si>
  <si>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</si>
  <si>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</si>
  <si>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</si>
  <si>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</si>
  <si>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</si>
  <si>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</si>
  <si>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</si>
  <si>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</si>
  <si>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</si>
  <si>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</si>
  <si>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</si>
  <si>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</si>
  <si>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</si>
  <si>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</si>
  <si>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</si>
  <si>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</si>
  <si>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</si>
  <si>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</si>
  <si>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</si>
  <si>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</si>
  <si>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</si>
  <si>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</si>
  <si>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</si>
  <si>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</si>
  <si>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</si>
  <si>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</si>
  <si>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</si>
  <si>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</si>
  <si>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</si>
  <si>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</si>
  <si>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</si>
  <si>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</si>
  <si>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</si>
  <si>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</si>
  <si>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</si>
  <si>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</si>
  <si>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</si>
  <si>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</si>
  <si>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</si>
  <si>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</si>
  <si>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</si>
  <si>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</si>
  <si>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</si>
  <si>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</si>
  <si>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</si>
  <si>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</si>
  <si>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</si>
  <si>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</si>
  <si>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</si>
  <si>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</si>
  <si>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</si>
  <si>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</si>
  <si>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</si>
  <si>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</si>
  <si>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</si>
  <si>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</si>
  <si>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</si>
  <si>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</si>
  <si>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</si>
  <si>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</si>
  <si>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</si>
  <si>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</si>
  <si>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</si>
  <si>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</si>
  <si>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</si>
  <si>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</si>
  <si>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</si>
  <si>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</si>
  <si>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</si>
  <si>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</si>
  <si>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</si>
  <si>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</si>
  <si>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</si>
  <si>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</si>
  <si>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</si>
  <si>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</si>
  <si>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</si>
  <si>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</si>
  <si>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</si>
  <si>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</si>
  <si>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</si>
  <si>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</si>
  <si>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</si>
  <si>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</si>
  <si>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</si>
  <si>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</si>
  <si>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</si>
  <si>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</si>
  <si>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</si>
  <si>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</si>
  <si>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</si>
  <si>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</si>
  <si>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</si>
  <si>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</si>
  <si>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</si>
  <si>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</si>
  <si>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</si>
  <si>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</si>
  <si>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</si>
  <si>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</si>
  <si>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</si>
  <si>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</si>
  <si>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</si>
  <si>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</si>
  <si>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</si>
  <si>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</si>
  <si>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</si>
  <si>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</si>
  <si>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</si>
  <si>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</si>
  <si>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</si>
  <si>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</si>
  <si>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</si>
  <si>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</si>
  <si>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</si>
  <si>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</si>
  <si>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</si>
  <si>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</si>
  <si>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</si>
  <si>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</si>
  <si>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</si>
  <si>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</si>
  <si>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</si>
  <si>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</si>
  <si>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</si>
  <si>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</si>
  <si>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</si>
  <si>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</si>
  <si>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</si>
  <si>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</si>
  <si>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</si>
  <si>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</si>
  <si>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</si>
  <si>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</si>
  <si>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</si>
  <si>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</si>
  <si>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</si>
  <si>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</si>
  <si>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</si>
  <si>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</si>
  <si>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</si>
  <si>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</si>
  <si>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</si>
  <si>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</si>
  <si>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</si>
  <si>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</si>
  <si>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</si>
  <si>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</si>
  <si>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</si>
  <si>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</si>
  <si>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</si>
  <si>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</si>
  <si>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</si>
  <si>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</si>
  <si>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</si>
  <si>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</si>
  <si>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</si>
  <si>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</si>
  <si>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</si>
  <si>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</si>
  <si>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</si>
  <si>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</si>
  <si>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</si>
  <si>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</si>
  <si>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</si>
  <si>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</si>
  <si>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</si>
  <si>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</si>
  <si>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</si>
  <si>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</si>
  <si>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</si>
  <si>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</si>
  <si>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</si>
  <si>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</si>
  <si>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</si>
  <si>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</si>
  <si>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</si>
  <si>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</si>
  <si>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</si>
  <si>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</si>
  <si>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</si>
  <si>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</si>
  <si>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</si>
  <si>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</si>
  <si>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</si>
  <si>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</si>
  <si>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</si>
  <si>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</si>
  <si>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</si>
  <si>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</si>
  <si>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</si>
  <si>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</si>
  <si>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</si>
  <si>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</si>
  <si>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</si>
  <si>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</si>
  <si>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</si>
  <si>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</si>
  <si>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</si>
  <si>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</si>
  <si>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</si>
  <si>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</si>
  <si>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</si>
  <si>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</si>
  <si>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</si>
  <si>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</si>
  <si>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</si>
  <si>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</si>
  <si>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</si>
  <si>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</si>
  <si>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</si>
  <si>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</si>
  <si>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</si>
  <si>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</si>
  <si>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</si>
  <si>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</si>
  <si>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</si>
  <si>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</si>
  <si>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</si>
  <si>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</si>
  <si>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</si>
  <si>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</si>
  <si>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</si>
  <si>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</si>
  <si>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</si>
  <si>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</si>
  <si>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</si>
  <si>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</si>
  <si>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</si>
  <si>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</si>
  <si>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</si>
  <si>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</si>
  <si>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</si>
  <si>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</si>
  <si>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</si>
  <si>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</si>
  <si>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</si>
  <si>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</si>
  <si>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</si>
  <si>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</si>
  <si>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</si>
  <si>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</si>
  <si>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</si>
  <si>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</si>
  <si>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</si>
  <si>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</si>
  <si>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</si>
  <si>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</si>
  <si>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</si>
  <si>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</si>
  <si>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</si>
  <si>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</si>
  <si>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</si>
  <si>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</si>
  <si>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</si>
  <si>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</si>
  <si>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</si>
  <si>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</si>
  <si>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</si>
  <si>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</si>
  <si>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</si>
  <si>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</si>
  <si>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</si>
  <si>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</si>
  <si>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</si>
  <si>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</si>
  <si>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</si>
  <si>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</si>
  <si>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</si>
  <si>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</si>
  <si>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</si>
  <si>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</si>
  <si>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</si>
  <si>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</si>
  <si>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</si>
  <si>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</si>
  <si>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</si>
  <si>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</si>
  <si>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</si>
  <si>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</si>
  <si>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</si>
  <si>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</si>
  <si>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</si>
  <si>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</si>
  <si>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</si>
  <si>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</si>
  <si>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</si>
  <si>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</si>
  <si>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</si>
  <si>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</si>
  <si>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</si>
  <si>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</si>
  <si>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</si>
  <si>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</si>
  <si>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</si>
  <si>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</si>
  <si>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</si>
  <si>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</si>
  <si>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</si>
  <si>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</si>
  <si>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</si>
  <si>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</si>
  <si>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</si>
  <si>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</si>
  <si>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</si>
  <si>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</si>
  <si>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</si>
  <si>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</si>
  <si>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</si>
  <si>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</si>
  <si>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</si>
  <si>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</si>
  <si>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</si>
  <si>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</si>
  <si>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</si>
  <si>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</si>
  <si>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</si>
  <si>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</si>
  <si>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</si>
  <si>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</si>
  <si>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</si>
  <si>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</si>
  <si>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</si>
  <si>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</si>
  <si>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</si>
  <si>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</si>
  <si>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</si>
  <si>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</si>
  <si>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</si>
  <si>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</si>
  <si>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</si>
  <si>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</si>
  <si>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</si>
  <si>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</si>
  <si>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</si>
  <si>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</si>
  <si>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</si>
  <si>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</si>
  <si>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</si>
  <si>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</si>
  <si>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</si>
  <si>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</si>
  <si>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</si>
  <si>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</si>
  <si>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</si>
  <si>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</si>
  <si>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</si>
  <si>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</si>
  <si>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</si>
  <si>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</si>
  <si>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</si>
  <si>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</si>
  <si>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</si>
  <si>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</si>
  <si>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</si>
  <si>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</si>
  <si>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</si>
  <si>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</si>
  <si>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</si>
  <si>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</si>
  <si>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</si>
  <si>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</si>
  <si>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</si>
  <si>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</si>
  <si>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</si>
  <si>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</si>
  <si>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</si>
  <si>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</si>
  <si>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</si>
  <si>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</si>
  <si>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</si>
  <si>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</si>
  <si>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</si>
  <si>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</si>
  <si>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</si>
  <si>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</si>
  <si>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</si>
  <si>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</si>
  <si>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</si>
  <si>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</si>
  <si>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</si>
  <si>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</si>
  <si>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</si>
  <si>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</si>
  <si>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</si>
  <si>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</si>
  <si>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</si>
  <si>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</si>
  <si>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</si>
  <si>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</si>
  <si>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</si>
  <si>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</si>
  <si>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</si>
  <si>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</si>
  <si>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</si>
  <si>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</si>
  <si>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</si>
  <si>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</si>
  <si>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</si>
  <si>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</si>
  <si>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</si>
  <si>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</si>
  <si>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</si>
  <si>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</si>
  <si>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</si>
  <si>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</si>
  <si>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</si>
  <si>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</si>
  <si>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</si>
  <si>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</si>
  <si>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</si>
  <si>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</si>
  <si>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</si>
  <si>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</si>
  <si>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</si>
  <si>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</si>
  <si>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</si>
  <si>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</si>
  <si>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</si>
  <si>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</si>
  <si>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</si>
  <si>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</si>
  <si>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</si>
  <si>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</si>
  <si>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</si>
  <si>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</si>
  <si>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</si>
  <si>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</si>
  <si>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</si>
  <si>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</si>
  <si>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</si>
  <si>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</si>
  <si>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</si>
  <si>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</si>
  <si>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</si>
  <si>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</si>
  <si>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</si>
  <si>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</si>
  <si>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</si>
  <si>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</si>
  <si>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</si>
  <si>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</si>
  <si>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</si>
  <si>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</si>
  <si>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</si>
  <si>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</si>
  <si>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</si>
  <si>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</si>
  <si>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</si>
  <si>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</si>
  <si>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</si>
  <si>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</si>
  <si>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</si>
  <si>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</si>
  <si>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</si>
  <si>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</si>
  <si>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</si>
  <si>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</si>
  <si>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</si>
  <si>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</si>
  <si>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</si>
  <si>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</si>
  <si>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</si>
  <si>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</si>
  <si>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</si>
  <si>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</si>
  <si>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</si>
  <si>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</si>
  <si>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</si>
  <si>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</si>
  <si>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</si>
  <si>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</si>
  <si>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</si>
  <si>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</si>
  <si>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</si>
  <si>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</si>
  <si>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</si>
  <si>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</si>
  <si>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</si>
  <si>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</si>
  <si>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</si>
  <si>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</si>
  <si>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</si>
  <si>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</si>
  <si>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</si>
  <si>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</si>
  <si>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</si>
  <si>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</si>
  <si>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</si>
  <si>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</si>
  <si>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</si>
  <si>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</si>
  <si>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</si>
  <si>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</si>
  <si>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</si>
  <si>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</si>
  <si>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</si>
  <si>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</si>
  <si>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</si>
  <si>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</si>
  <si>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</si>
  <si>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</si>
  <si>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</si>
  <si>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</si>
  <si>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</si>
  <si>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</si>
  <si>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</si>
  <si>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</si>
  <si>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</si>
  <si>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</si>
  <si>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</si>
  <si>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</si>
  <si>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</si>
  <si>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</si>
  <si>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</si>
  <si>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</si>
  <si>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</si>
  <si>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</si>
  <si>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</si>
  <si>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</si>
  <si>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</si>
  <si>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</si>
  <si>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</si>
  <si>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</si>
  <si>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</si>
  <si>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</si>
  <si>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</si>
  <si>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</si>
  <si>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</si>
  <si>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</si>
  <si>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</si>
  <si>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</si>
  <si>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</si>
  <si>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</si>
  <si>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</si>
  <si>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</si>
  <si>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</si>
  <si>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</si>
  <si>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</si>
  <si>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</si>
  <si>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</si>
  <si>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</si>
  <si>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</si>
  <si>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</si>
  <si>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</si>
  <si>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</si>
  <si>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</si>
  <si>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</si>
  <si>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</si>
  <si>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</si>
  <si>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</si>
  <si>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</si>
  <si>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</si>
  <si>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</si>
  <si>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</si>
  <si>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</si>
  <si>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</si>
  <si>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</si>
  <si>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</si>
  <si>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</si>
  <si>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</si>
  <si>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</si>
  <si>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</si>
  <si>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</si>
  <si>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</si>
  <si>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</si>
  <si>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</si>
  <si>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</si>
  <si>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</si>
  <si>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</si>
  <si>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</si>
  <si>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</si>
  <si>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</si>
  <si>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</si>
  <si>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</si>
  <si>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</si>
  <si>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</si>
  <si>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</si>
  <si>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</si>
  <si>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</si>
  <si>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</si>
  <si>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</si>
  <si>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</si>
  <si>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</si>
  <si>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</si>
  <si>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</si>
  <si>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</si>
  <si>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</si>
  <si>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</si>
  <si>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</si>
  <si>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</si>
  <si>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</si>
  <si>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</si>
  <si>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</si>
  <si>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</si>
  <si>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</si>
  <si>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</si>
  <si>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</si>
  <si>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</si>
  <si>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</si>
  <si>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</si>
  <si>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</si>
  <si>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</si>
  <si>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</si>
  <si>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</si>
  <si>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</si>
  <si>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</si>
  <si>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</si>
  <si>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</si>
  <si>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</si>
  <si>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</si>
  <si>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</si>
  <si>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</si>
  <si>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</si>
  <si>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</si>
  <si>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</si>
  <si>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</si>
  <si>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</si>
  <si>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</si>
  <si>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</si>
  <si>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</si>
  <si>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</si>
  <si>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</si>
  <si>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</si>
  <si>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</si>
  <si>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</si>
  <si>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</si>
  <si>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</si>
  <si>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</si>
  <si>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</si>
  <si>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</si>
  <si>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</si>
  <si>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</si>
  <si>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</si>
  <si>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</si>
  <si>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</si>
  <si>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</si>
  <si>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</si>
  <si>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</si>
  <si>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</si>
  <si>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</si>
  <si>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</si>
  <si>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</si>
  <si>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</si>
  <si>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</si>
  <si>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</si>
  <si>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</si>
  <si>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</si>
  <si>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</si>
  <si>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</si>
  <si>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</si>
  <si>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</si>
  <si>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</si>
  <si>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</si>
  <si>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</si>
  <si>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</si>
  <si>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</si>
  <si>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</si>
  <si>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</si>
  <si>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</si>
  <si>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</si>
  <si>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</si>
  <si>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</si>
  <si>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</si>
  <si>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</si>
  <si>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</si>
  <si>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</si>
  <si>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</si>
  <si>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</si>
  <si>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</si>
  <si>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</si>
  <si>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</si>
  <si>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</si>
  <si>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</si>
  <si>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</si>
  <si>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</si>
  <si>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</si>
  <si>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</si>
  <si>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</si>
  <si>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</si>
  <si>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</si>
  <si>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</si>
  <si>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</si>
  <si>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</si>
  <si>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</si>
  <si>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</si>
  <si>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</si>
  <si>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</si>
  <si>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</si>
  <si>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</si>
  <si>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</si>
  <si>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</si>
  <si>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</si>
  <si>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</si>
  <si>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</si>
  <si>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</si>
  <si>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</si>
  <si>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</si>
  <si>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</si>
  <si>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</si>
  <si>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</si>
  <si>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</si>
  <si>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</si>
  <si>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</si>
  <si>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</si>
  <si>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</si>
  <si>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</si>
  <si>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</si>
  <si>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</si>
  <si>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</si>
  <si>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</si>
  <si>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</si>
  <si>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</si>
  <si>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</si>
  <si>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</si>
  <si>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</si>
  <si>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</si>
  <si>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</si>
  <si>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</si>
  <si>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</si>
  <si>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</si>
  <si>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</si>
  <si>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</si>
  <si>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</si>
  <si>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</si>
  <si>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</si>
  <si>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</si>
  <si>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</si>
  <si>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</si>
  <si>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</si>
  <si>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</si>
  <si>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</si>
  <si>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</si>
  <si>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</si>
  <si>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</si>
  <si>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</si>
  <si>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</si>
  <si>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</si>
  <si>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</si>
  <si>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</si>
  <si>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</si>
  <si>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</si>
  <si>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</si>
  <si>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</si>
  <si>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</si>
  <si>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</si>
  <si>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</si>
  <si>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</si>
  <si>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</si>
  <si>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</si>
  <si>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</si>
  <si>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</si>
  <si>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</si>
  <si>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</si>
  <si>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</si>
  <si>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</si>
  <si>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</si>
  <si>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</si>
  <si>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</si>
  <si>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</si>
  <si>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</si>
  <si>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</si>
  <si>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</si>
  <si>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</si>
  <si>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</si>
  <si>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</si>
  <si>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</si>
  <si>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</si>
  <si>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</si>
  <si>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</si>
  <si>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</si>
  <si>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</si>
  <si>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</si>
  <si>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</si>
  <si>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</si>
  <si>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</si>
  <si>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</si>
  <si>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</si>
  <si>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</si>
  <si>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</si>
  <si>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</si>
  <si>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</si>
  <si>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</si>
  <si>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</si>
  <si>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</si>
  <si>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</si>
  <si>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</si>
  <si>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</si>
  <si>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</si>
  <si>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</si>
  <si>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</si>
  <si>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</si>
  <si>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</si>
  <si>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</si>
  <si>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</si>
  <si>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</si>
  <si>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</si>
  <si>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</si>
  <si>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</si>
  <si>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</si>
  <si>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</si>
  <si>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</si>
  <si>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</si>
  <si>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</si>
  <si>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</si>
  <si>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</si>
  <si>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</si>
  <si>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</si>
  <si>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</si>
  <si>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</si>
  <si>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</si>
  <si>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</si>
  <si>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</si>
  <si>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</si>
  <si>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</si>
  <si>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</si>
  <si>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</si>
  <si>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</si>
  <si>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</si>
  <si>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</si>
  <si>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</si>
  <si>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</si>
  <si>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</si>
  <si>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</si>
  <si>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</si>
  <si>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</si>
  <si>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</si>
  <si>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</si>
  <si>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</si>
  <si>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</si>
  <si>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</si>
  <si>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</si>
  <si>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</si>
  <si>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</si>
  <si>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</si>
  <si>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</si>
  <si>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</si>
  <si>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</si>
  <si>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</si>
  <si>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</si>
  <si>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</si>
  <si>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</si>
  <si>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</si>
  <si>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</si>
  <si>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</si>
  <si>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</si>
  <si>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</si>
  <si>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</si>
  <si>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</si>
  <si>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</si>
  <si>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</si>
  <si>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</si>
  <si>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</si>
  <si>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</si>
  <si>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</si>
  <si>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</si>
  <si>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</si>
  <si>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</si>
  <si>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</si>
  <si>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</si>
  <si>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</si>
  <si>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</si>
  <si>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</si>
  <si>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</si>
  <si>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</si>
  <si>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</si>
  <si>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</si>
  <si>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</si>
  <si>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</si>
  <si>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</si>
  <si>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</si>
  <si>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</si>
  <si>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</si>
  <si>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</si>
  <si>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</si>
  <si>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</si>
  <si>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</si>
  <si>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</si>
  <si>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</si>
  <si>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</si>
  <si>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</si>
  <si>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</si>
  <si>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</si>
  <si>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</si>
  <si>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</si>
  <si>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</si>
  <si>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</si>
  <si>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</si>
  <si>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</si>
  <si>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</si>
  <si>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</si>
  <si>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</si>
  <si>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</si>
  <si>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</si>
  <si>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</si>
  <si>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</si>
  <si>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</si>
  <si>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</si>
  <si>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</si>
  <si>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</si>
  <si>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</si>
  <si>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</si>
  <si>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</si>
  <si>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</si>
  <si>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</si>
  <si>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</si>
  <si>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</si>
  <si>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</si>
  <si>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</si>
  <si>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</si>
  <si>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</si>
  <si>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</si>
  <si>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</si>
  <si>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</si>
  <si>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</si>
  <si>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</si>
  <si>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</si>
  <si>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</si>
  <si>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</si>
  <si>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</si>
  <si>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</si>
  <si>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</si>
  <si>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</si>
  <si>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</si>
  <si>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</si>
  <si>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</si>
  <si>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</si>
  <si>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</si>
  <si>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</si>
  <si>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</si>
  <si>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</si>
  <si>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</si>
  <si>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</si>
  <si>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</si>
  <si>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</si>
  <si>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</si>
  <si>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</si>
  <si>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</si>
  <si>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</si>
  <si>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</si>
  <si>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</si>
  <si>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</si>
  <si>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</si>
  <si>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</si>
  <si>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</si>
  <si>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</si>
  <si>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</si>
  <si>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</si>
  <si>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</si>
  <si>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</si>
  <si>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</si>
  <si>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</si>
  <si>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</si>
  <si>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</si>
  <si>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</si>
  <si>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</si>
  <si>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</si>
  <si>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</si>
  <si>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</si>
  <si>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</si>
  <si>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</si>
  <si>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</si>
  <si>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</si>
  <si>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</si>
  <si>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</si>
  <si>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</si>
  <si>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</si>
  <si>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</si>
  <si>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</si>
  <si>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</si>
  <si>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</si>
  <si>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</si>
  <si>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</si>
  <si>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</si>
  <si>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</si>
  <si>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</si>
  <si>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</si>
  <si>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</si>
  <si>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</si>
  <si>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</si>
  <si>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</si>
  <si>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</si>
  <si>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</si>
  <si>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</si>
  <si>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</si>
  <si>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</si>
  <si>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</si>
  <si>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</si>
  <si>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</si>
  <si>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</si>
  <si>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</si>
  <si>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</si>
  <si>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</si>
  <si>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</si>
  <si>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</si>
  <si>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</si>
  <si>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</si>
  <si>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</si>
  <si>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</si>
  <si>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</si>
  <si>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</si>
  <si>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</si>
  <si>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</si>
  <si>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</si>
  <si>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</si>
  <si>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</si>
  <si>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</si>
  <si>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</si>
  <si>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</si>
  <si>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</si>
  <si>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</si>
  <si>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</si>
  <si>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</si>
  <si>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</si>
  <si>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</si>
  <si>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</si>
  <si>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</si>
  <si>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</si>
  <si>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</si>
  <si>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</si>
  <si>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</si>
  <si>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</si>
  <si>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</si>
  <si>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</si>
  <si>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</si>
  <si>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</si>
  <si>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</si>
  <si>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</si>
  <si>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</si>
  <si>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</si>
  <si>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</si>
  <si>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</si>
  <si>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</si>
  <si>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</si>
  <si>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</si>
  <si>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</si>
  <si>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</si>
  <si>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</si>
  <si>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</si>
  <si>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</si>
  <si>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</si>
  <si>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</si>
  <si>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</si>
  <si>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</si>
  <si>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</si>
  <si>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</si>
  <si>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</si>
  <si>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</si>
  <si>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</si>
  <si>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</si>
  <si>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</si>
  <si>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</si>
  <si>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</si>
  <si>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</si>
  <si>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</si>
  <si>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</si>
  <si>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</si>
  <si>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</si>
  <si>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</si>
  <si>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</si>
  <si>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</si>
  <si>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</si>
  <si>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</si>
  <si>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</si>
  <si>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</si>
  <si>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</si>
  <si>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</si>
  <si>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</si>
  <si>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</si>
  <si>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</si>
  <si>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</si>
  <si>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</si>
  <si>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</si>
  <si>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</si>
  <si>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</si>
  <si>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</si>
  <si>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</si>
  <si>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</si>
  <si>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</si>
  <si>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</si>
  <si>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</si>
  <si>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</si>
  <si>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</si>
  <si>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</si>
  <si>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</si>
  <si>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</si>
  <si>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</si>
  <si>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</si>
  <si>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</si>
  <si>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</si>
  <si>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</si>
  <si>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</si>
  <si>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</si>
  <si>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</si>
  <si>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</si>
  <si>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</si>
  <si>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</si>
  <si>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</si>
  <si>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</si>
  <si>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</si>
  <si>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</si>
  <si>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</si>
  <si>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</si>
  <si>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</si>
  <si>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</si>
  <si>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</si>
  <si>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</si>
  <si>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</si>
  <si>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</si>
  <si>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</si>
  <si>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</si>
  <si>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</si>
  <si>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</si>
  <si>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</si>
  <si>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</si>
  <si>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</si>
  <si>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</si>
  <si>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</si>
  <si>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</si>
  <si>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</si>
  <si>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</si>
  <si>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</si>
  <si>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</si>
  <si>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</si>
  <si>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</si>
  <si>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</si>
  <si>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</si>
  <si>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</si>
  <si>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</si>
  <si>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</si>
  <si>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</si>
  <si>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</si>
  <si>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</si>
  <si>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</si>
  <si>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</si>
  <si>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</si>
  <si>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</si>
  <si>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</si>
  <si>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</si>
  <si>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</si>
  <si>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</si>
  <si>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</si>
  <si>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</si>
  <si>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</si>
  <si>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</si>
  <si>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</si>
  <si>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</si>
  <si>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</si>
  <si>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</si>
  <si>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</si>
  <si>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</si>
  <si>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</si>
  <si>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</si>
  <si>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</si>
  <si>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</si>
  <si>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</si>
  <si>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</si>
  <si>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</si>
  <si>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</si>
  <si>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</si>
  <si>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</si>
  <si>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</si>
  <si>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</si>
  <si>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</si>
  <si>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</si>
  <si>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</si>
  <si>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</si>
  <si>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</si>
  <si>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</si>
  <si>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</si>
  <si>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</si>
  <si>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</si>
  <si>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</si>
  <si>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</si>
  <si>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</si>
  <si>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</si>
  <si>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</si>
  <si>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</si>
  <si>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</si>
  <si>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</si>
  <si>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</si>
  <si>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</si>
  <si>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</si>
  <si>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</si>
  <si>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</si>
  <si>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</si>
  <si>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</si>
  <si>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</si>
  <si>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</si>
  <si>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</si>
  <si>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</si>
  <si>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</si>
  <si>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</si>
  <si>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</si>
  <si>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</si>
  <si>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</si>
  <si>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</si>
  <si>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</si>
  <si>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</si>
  <si>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</si>
  <si>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</si>
  <si>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</si>
  <si>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</si>
  <si>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</si>
  <si>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</si>
  <si>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</si>
  <si>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</si>
  <si>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</si>
  <si>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</si>
  <si>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</si>
  <si>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</si>
  <si>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</si>
  <si>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</si>
  <si>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</si>
  <si>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</si>
  <si>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</si>
  <si>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</si>
  <si>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</si>
  <si>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</si>
  <si>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</si>
  <si>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</si>
  <si>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</si>
  <si>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</si>
  <si>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</si>
  <si>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</si>
  <si>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</si>
  <si>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</si>
  <si>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</si>
  <si>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</si>
  <si>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</si>
  <si>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</si>
  <si>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</si>
  <si>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</si>
  <si>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</si>
  <si>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</si>
  <si>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</si>
  <si>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</si>
  <si>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</si>
  <si>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</si>
  <si>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</si>
  <si>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</si>
  <si>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</si>
  <si>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</si>
  <si>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</si>
  <si>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</si>
  <si>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</si>
  <si>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</si>
  <si>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</si>
  <si>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</si>
  <si>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</si>
  <si>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</si>
  <si>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</si>
  <si>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</si>
  <si>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</si>
  <si>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</si>
  <si>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</si>
  <si>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</si>
  <si>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</si>
  <si>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</si>
  <si>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</si>
  <si>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</si>
  <si>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</si>
  <si>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</si>
  <si>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</si>
  <si>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</si>
  <si>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</si>
  <si>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</si>
  <si>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</si>
  <si>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</si>
  <si>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</si>
  <si>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</si>
  <si>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</si>
  <si>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</si>
  <si>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</si>
  <si>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</si>
  <si>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</si>
  <si>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</si>
  <si>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</si>
  <si>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</si>
  <si>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</si>
  <si>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</si>
  <si>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</si>
  <si>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</si>
  <si>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</si>
  <si>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</si>
  <si>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</si>
  <si>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</si>
  <si>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</si>
  <si>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</si>
  <si>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</si>
  <si>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</si>
  <si>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</si>
  <si>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</si>
  <si>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</si>
  <si>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</si>
  <si>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</si>
  <si>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</si>
  <si>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</si>
  <si>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</si>
  <si>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</si>
  <si>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</si>
  <si>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</si>
  <si>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</si>
  <si>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</si>
  <si>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</si>
  <si>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</si>
  <si>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</si>
  <si>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</si>
  <si>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</si>
  <si>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</si>
  <si>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</si>
  <si>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</si>
  <si>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</si>
  <si>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</si>
  <si>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</si>
  <si>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</si>
  <si>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</si>
  <si>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</si>
  <si>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</si>
  <si>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</si>
  <si>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</si>
  <si>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</si>
  <si>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</si>
  <si>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</si>
  <si>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</si>
  <si>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</si>
  <si>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</si>
  <si>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</si>
  <si>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</si>
  <si>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</si>
  <si>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</si>
  <si>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</si>
  <si>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</si>
  <si>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</si>
  <si>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</si>
  <si>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</si>
  <si>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</si>
  <si>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</si>
  <si>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</si>
  <si>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</si>
  <si>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</si>
  <si>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</si>
  <si>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</si>
  <si>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</si>
  <si>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</si>
  <si>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</si>
  <si>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</si>
  <si>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</si>
  <si>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</si>
  <si>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</si>
  <si>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</si>
  <si>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</si>
  <si>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</si>
  <si>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</si>
  <si>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</si>
  <si>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</si>
  <si>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</si>
  <si>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</si>
  <si>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</si>
  <si>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</si>
  <si>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</si>
  <si>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</si>
  <si>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</si>
  <si>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</si>
  <si>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</si>
  <si>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</si>
  <si>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</si>
  <si>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</si>
  <si>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</si>
  <si>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</si>
  <si>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</si>
  <si>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</si>
  <si>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</si>
  <si>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</si>
  <si>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</si>
  <si>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</si>
  <si>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</si>
  <si>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</si>
  <si>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</si>
  <si>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</si>
  <si>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</si>
  <si>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</si>
  <si>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</si>
  <si>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</si>
  <si>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</si>
  <si>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</si>
  <si>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</si>
  <si>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</si>
  <si>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</si>
  <si>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</si>
  <si>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</si>
  <si>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</si>
  <si>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</si>
  <si>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</si>
  <si>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</si>
  <si>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</si>
  <si>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</si>
  <si>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</si>
  <si>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</si>
  <si>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</si>
  <si>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</si>
  <si>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</si>
  <si>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</si>
  <si>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</si>
  <si>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</si>
  <si>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</si>
  <si>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</si>
  <si>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</si>
  <si>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</si>
  <si>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</si>
  <si>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</si>
  <si>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</si>
  <si>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</si>
  <si>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</si>
  <si>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</si>
  <si>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</si>
  <si>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</si>
  <si>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</si>
  <si>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</si>
  <si>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</si>
  <si>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</si>
  <si>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</si>
  <si>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</si>
  <si>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</si>
  <si>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</si>
  <si>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</si>
  <si>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</si>
  <si>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</si>
  <si>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</si>
  <si>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</si>
  <si>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</si>
  <si>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</si>
  <si>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</si>
  <si>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</si>
  <si>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</si>
  <si>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</si>
  <si>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</si>
  <si>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</si>
  <si>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</si>
  <si>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</si>
  <si>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</si>
  <si>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</si>
  <si>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</si>
  <si>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</si>
  <si>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</si>
  <si>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</si>
  <si>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</si>
  <si>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</si>
  <si>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</si>
  <si>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</si>
  <si>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</si>
  <si>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</si>
  <si>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</si>
  <si>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</si>
  <si>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</si>
  <si>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</si>
  <si>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</si>
  <si>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</si>
  <si>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</si>
  <si>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</si>
  <si>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</si>
  <si>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</si>
  <si>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</si>
  <si>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</si>
  <si>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</si>
  <si>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</si>
  <si>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</si>
  <si>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</si>
  <si>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</si>
  <si>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</si>
  <si>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</si>
  <si>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</si>
  <si>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</si>
  <si>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</si>
  <si>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</si>
  <si>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</si>
  <si>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</si>
  <si>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</si>
  <si>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</si>
  <si>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</si>
  <si>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</si>
  <si>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</si>
  <si>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</si>
  <si>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</si>
  <si>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</si>
  <si>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</si>
  <si>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</si>
  <si>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</si>
  <si>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</si>
  <si>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</si>
  <si>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</si>
  <si>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</si>
  <si>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</si>
  <si>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</si>
  <si>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</si>
  <si>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</si>
  <si>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</si>
  <si>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</si>
  <si>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</si>
  <si>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</si>
  <si>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</si>
  <si>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</si>
  <si>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</si>
  <si>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</si>
  <si>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</si>
  <si>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</si>
  <si>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</si>
  <si>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</si>
  <si>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</si>
  <si>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</si>
  <si>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</si>
  <si>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</si>
  <si>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</si>
  <si>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</si>
  <si>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</si>
  <si>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</si>
  <si>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</si>
  <si>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</si>
  <si>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</si>
  <si>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</si>
  <si>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</si>
  <si>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</si>
  <si>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</si>
  <si>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</si>
  <si>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</si>
  <si>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</si>
  <si>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</si>
  <si>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</si>
  <si>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</si>
  <si>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</si>
  <si>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</si>
  <si>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</si>
  <si>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</si>
  <si>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</si>
  <si>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</si>
  <si>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</si>
  <si>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</si>
  <si>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</si>
  <si>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</si>
  <si>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</si>
  <si>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</si>
  <si>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</si>
  <si>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</si>
  <si>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</si>
  <si>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</si>
  <si>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</si>
  <si>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</si>
  <si>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</si>
  <si>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</si>
  <si>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</si>
  <si>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</si>
  <si>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</si>
  <si>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</si>
  <si>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</si>
  <si>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</si>
  <si>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</si>
  <si>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</si>
  <si>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</si>
  <si>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</si>
  <si>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</si>
  <si>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</si>
  <si>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</si>
  <si>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</si>
  <si>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</si>
  <si>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</si>
  <si>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</si>
  <si>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</si>
  <si>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</si>
  <si>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</si>
  <si>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</si>
  <si>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</si>
  <si>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</si>
  <si>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</si>
  <si>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</si>
  <si>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</si>
  <si>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</si>
  <si>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</si>
  <si>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</si>
  <si>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</si>
  <si>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</si>
  <si>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</si>
  <si>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</si>
  <si>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</si>
  <si>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</si>
  <si>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</si>
  <si>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</si>
  <si>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</si>
  <si>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</si>
  <si>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</si>
  <si>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</si>
  <si>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</si>
  <si>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</si>
  <si>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</si>
  <si>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</si>
  <si>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</si>
  <si>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</si>
  <si>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</si>
  <si>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</si>
  <si>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</si>
  <si>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</si>
  <si>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</si>
  <si>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</si>
  <si>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</si>
  <si>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</si>
  <si>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</si>
  <si>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</si>
  <si>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</si>
  <si>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</si>
  <si>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</si>
  <si>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</si>
  <si>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</si>
  <si>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</si>
  <si>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</si>
  <si>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</si>
  <si>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</si>
  <si>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</si>
  <si>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</si>
  <si>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</si>
  <si>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</si>
  <si>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</si>
  <si>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</si>
  <si>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</si>
  <si>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</si>
  <si>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</si>
  <si>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</si>
  <si>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</si>
  <si>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</si>
  <si>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</si>
  <si>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</si>
  <si>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</si>
  <si>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</si>
  <si>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</si>
  <si>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</si>
  <si>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</si>
  <si>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</si>
  <si>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</si>
  <si>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</si>
  <si>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</si>
  <si>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</si>
  <si>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</si>
  <si>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</si>
  <si>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</si>
  <si>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</si>
  <si>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</si>
  <si>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</si>
  <si>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</si>
  <si>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</si>
  <si>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</si>
  <si>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</si>
  <si>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</si>
  <si>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</si>
  <si>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</si>
  <si>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</si>
  <si>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</si>
  <si>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</si>
  <si>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</si>
  <si>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</si>
  <si>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</si>
  <si>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</si>
  <si>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</si>
  <si>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</si>
  <si>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</si>
  <si>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</si>
  <si>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</si>
  <si>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</si>
  <si>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</si>
  <si>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</si>
  <si>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</si>
  <si>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</si>
  <si>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</si>
  <si>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</si>
  <si>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</si>
  <si>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</si>
  <si>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</si>
  <si>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</si>
  <si>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</si>
  <si>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</si>
  <si>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</si>
  <si>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</si>
  <si>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</si>
  <si>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</si>
  <si>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</si>
  <si>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</si>
  <si>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</si>
  <si>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</si>
  <si>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</si>
  <si>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</si>
  <si>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</si>
  <si>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</si>
  <si>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</si>
  <si>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</si>
  <si>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</si>
  <si>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</si>
  <si>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</si>
  <si>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</si>
  <si>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</si>
  <si>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</si>
  <si>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</si>
  <si>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</si>
  <si>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</si>
  <si>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</si>
  <si>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</si>
  <si>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</si>
  <si>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</si>
  <si>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</si>
  <si>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</si>
  <si>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</si>
  <si>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</si>
  <si>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</si>
  <si>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</si>
  <si>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</si>
  <si>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</si>
  <si>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</si>
  <si>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</si>
  <si>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</si>
  <si>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</si>
  <si>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</si>
  <si>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</si>
  <si>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</si>
  <si>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</si>
  <si>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</si>
  <si>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</si>
  <si>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</si>
  <si>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</si>
  <si>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</si>
  <si>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</si>
  <si>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</si>
  <si>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</si>
  <si>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</si>
  <si>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</si>
  <si>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</si>
  <si>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</si>
  <si>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</si>
  <si>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</si>
  <si>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</si>
  <si>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</si>
  <si>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</si>
  <si>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</si>
  <si>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</si>
  <si>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</si>
  <si>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</si>
  <si>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</si>
  <si>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</si>
  <si>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</si>
  <si>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</si>
  <si>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</si>
  <si>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</si>
  <si>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</si>
  <si>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</si>
  <si>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</si>
  <si>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</si>
  <si>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</si>
  <si>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</si>
  <si>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</si>
  <si>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</si>
  <si>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</si>
  <si>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</si>
  <si>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</si>
  <si>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</si>
  <si>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</si>
  <si>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</si>
  <si>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</si>
  <si>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</si>
  <si>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</si>
  <si>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</si>
  <si>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</si>
  <si>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</si>
  <si>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</si>
  <si>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</si>
  <si>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</si>
  <si>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</si>
  <si>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</si>
  <si>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</si>
  <si>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</si>
  <si>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</si>
  <si>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</si>
  <si>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</si>
  <si>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</si>
  <si>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</si>
  <si>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</si>
  <si>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</si>
  <si>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</si>
  <si>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</si>
  <si>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</si>
  <si>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</si>
  <si>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</si>
  <si>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</si>
  <si>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</si>
  <si>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</si>
  <si>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</si>
  <si>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</si>
  <si>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</si>
  <si>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</si>
  <si>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</si>
  <si>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</si>
  <si>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</si>
  <si>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</si>
  <si>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</si>
  <si>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</si>
  <si>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</si>
  <si>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</si>
  <si>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</si>
  <si>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</si>
  <si>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</si>
  <si>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</si>
  <si>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</si>
  <si>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</si>
  <si>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</si>
  <si>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</si>
  <si>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</si>
  <si>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</si>
  <si>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</si>
  <si>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</si>
  <si>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</si>
  <si>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</si>
  <si>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</si>
  <si>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</si>
  <si>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</si>
  <si>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</si>
  <si>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</si>
  <si>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</si>
  <si>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</si>
  <si>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</si>
  <si>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</si>
  <si>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</si>
  <si>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</si>
  <si>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</si>
  <si>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</si>
  <si>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</si>
  <si>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</si>
  <si>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</si>
  <si>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</si>
  <si>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</si>
  <si>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</si>
  <si>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</si>
  <si>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</si>
  <si>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</si>
  <si>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</si>
  <si>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</si>
  <si>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</si>
  <si>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</si>
  <si>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</si>
  <si>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</si>
  <si>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</si>
  <si>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</si>
  <si>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</si>
  <si>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</si>
  <si>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</si>
  <si>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</si>
  <si>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</si>
  <si>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</si>
  <si>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</si>
  <si>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</si>
  <si>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</si>
  <si>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</si>
  <si>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</si>
  <si>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</si>
  <si>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</si>
  <si>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</si>
  <si>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</si>
  <si>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</si>
  <si>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</si>
  <si>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</si>
  <si>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</si>
  <si>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</si>
  <si>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</si>
  <si>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</si>
  <si>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</si>
  <si>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</si>
  <si>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</si>
  <si>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</si>
  <si>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</si>
  <si>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</si>
  <si>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</si>
  <si>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</si>
  <si>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</si>
  <si>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</si>
  <si>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</si>
  <si>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</si>
  <si>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</si>
  <si>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</si>
  <si>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</si>
  <si>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</si>
  <si>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</si>
  <si>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</si>
  <si>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</si>
  <si>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</si>
  <si>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</si>
  <si>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</si>
  <si>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</si>
  <si>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</si>
  <si>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</si>
  <si>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</si>
  <si>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</si>
  <si>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</si>
  <si>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</si>
  <si>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</si>
  <si>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</si>
  <si>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</si>
  <si>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</si>
  <si>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</si>
  <si>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</si>
  <si>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</si>
  <si>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</si>
  <si>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</si>
  <si>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</si>
  <si>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</si>
  <si>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</si>
  <si>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</si>
  <si>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</si>
  <si>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</si>
  <si>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</si>
  <si>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</si>
  <si>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</si>
  <si>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</si>
  <si>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</si>
  <si>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</si>
  <si>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</si>
  <si>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</si>
  <si>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</si>
  <si>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</si>
  <si>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</si>
  <si>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</si>
  <si>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</si>
  <si>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</si>
  <si>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</si>
  <si>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</si>
  <si>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</si>
  <si>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</si>
  <si>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</si>
  <si>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</si>
  <si>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</si>
  <si>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</si>
  <si>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</si>
  <si>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</si>
  <si>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</si>
  <si>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</si>
  <si>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</si>
  <si>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</si>
  <si>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</si>
  <si>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</si>
  <si>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</si>
  <si>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</si>
  <si>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</si>
  <si>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</si>
  <si>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</si>
  <si>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</si>
  <si>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</si>
  <si>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</si>
  <si>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</si>
  <si>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</si>
  <si>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</si>
  <si>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</si>
  <si>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</si>
  <si>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</si>
  <si>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</si>
  <si>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</si>
  <si>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</si>
  <si>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</si>
  <si>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</si>
  <si>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</si>
  <si>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</si>
  <si>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</si>
  <si>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</si>
  <si>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</si>
  <si>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</si>
  <si>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</si>
  <si>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</si>
  <si>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</si>
  <si>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</si>
  <si>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</si>
  <si>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</si>
  <si>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</si>
  <si>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</si>
  <si>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</si>
  <si>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</si>
  <si>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</si>
  <si>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</si>
  <si>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</si>
  <si>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</si>
  <si>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</si>
  <si>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</si>
  <si>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</si>
  <si>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</si>
  <si>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</si>
  <si>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</si>
  <si>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</si>
  <si>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</si>
  <si>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</si>
  <si>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</si>
  <si>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</si>
  <si>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</si>
  <si>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</si>
  <si>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</si>
  <si>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</si>
  <si>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</si>
  <si>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</si>
  <si>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</si>
  <si>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</si>
  <si>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</si>
  <si>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</si>
  <si>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</si>
  <si>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</si>
  <si>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</si>
  <si>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</si>
  <si>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</si>
  <si>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</si>
  <si>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</si>
  <si>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</si>
  <si>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</si>
  <si>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</si>
  <si>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</si>
  <si>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</si>
  <si>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</si>
  <si>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</si>
  <si>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</si>
  <si>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</si>
  <si>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</si>
  <si>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</si>
  <si>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</si>
  <si>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</si>
  <si>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</si>
  <si>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</si>
  <si>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</si>
  <si>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</si>
  <si>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</si>
  <si>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</si>
  <si>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</si>
  <si>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</si>
  <si>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</si>
  <si>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</si>
  <si>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</si>
  <si>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</si>
  <si>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</si>
  <si>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</si>
  <si>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</si>
  <si>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</si>
  <si>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</si>
  <si>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</si>
  <si>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</si>
  <si>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</si>
  <si>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</si>
  <si>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</si>
  <si>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</si>
  <si>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</si>
  <si>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</si>
  <si>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</si>
  <si>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</si>
  <si>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</si>
  <si>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</si>
  <si>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</si>
  <si>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</si>
  <si>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</si>
  <si>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</si>
  <si>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</si>
  <si>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</si>
  <si>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</si>
  <si>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</si>
  <si>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</si>
  <si>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</si>
  <si>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</si>
  <si>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</si>
  <si>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</si>
  <si>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</si>
  <si>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</si>
  <si>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</si>
  <si>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</si>
  <si>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</si>
  <si>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</si>
  <si>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</si>
  <si>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</si>
  <si>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</si>
  <si>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</si>
  <si>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</si>
  <si>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</si>
  <si>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</si>
  <si>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</si>
  <si>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</si>
  <si>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</si>
  <si>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</si>
  <si>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</si>
  <si>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</si>
  <si>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</si>
  <si>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</si>
  <si>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</si>
  <si>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</si>
  <si>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</si>
  <si>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</si>
  <si>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</si>
  <si>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</si>
  <si>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</si>
  <si>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</si>
  <si>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</si>
  <si>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</si>
  <si>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</si>
  <si>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</si>
  <si>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</si>
  <si>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</si>
  <si>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</si>
  <si>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</si>
  <si>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</si>
  <si>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</si>
  <si>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</si>
  <si>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</si>
  <si>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</si>
  <si>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</si>
  <si>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</si>
  <si>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</si>
  <si>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</si>
  <si>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</si>
  <si>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</si>
  <si>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</si>
  <si>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</si>
  <si>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</si>
  <si>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</si>
  <si>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</si>
  <si>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</si>
  <si>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</si>
  <si>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</si>
  <si>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</si>
  <si>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</si>
  <si>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</si>
  <si>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</si>
  <si>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</si>
  <si>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</si>
  <si>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</si>
  <si>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</si>
  <si>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</si>
  <si>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</si>
  <si>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</si>
  <si>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</si>
  <si>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</si>
  <si>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</si>
  <si>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</si>
  <si>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</si>
  <si>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</si>
  <si>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</si>
  <si>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</si>
  <si>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</si>
  <si>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</si>
  <si>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</si>
  <si>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</si>
  <si>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</si>
  <si>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</si>
  <si>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</si>
  <si>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</si>
  <si>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</si>
  <si>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</si>
  <si>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</si>
  <si>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</si>
  <si>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</si>
  <si>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</si>
  <si>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</si>
  <si>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</si>
  <si>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</si>
  <si>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</si>
  <si>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</si>
  <si>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</si>
  <si>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</si>
  <si>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</si>
  <si>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</si>
  <si>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</si>
  <si>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</si>
  <si>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</si>
  <si>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</si>
  <si>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</si>
  <si>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</si>
  <si>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</si>
  <si>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</si>
  <si>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</si>
  <si>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</si>
  <si>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</si>
  <si>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</si>
  <si>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</si>
  <si>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</si>
  <si>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</si>
  <si>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</si>
  <si>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</si>
  <si>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</si>
  <si>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</si>
  <si>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</si>
  <si>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</si>
  <si>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</si>
  <si>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</si>
  <si>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</si>
  <si>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</si>
  <si>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</si>
  <si>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</si>
  <si>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</si>
  <si>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</si>
  <si>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</si>
  <si>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</si>
  <si>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</si>
  <si>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</si>
  <si>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</si>
  <si>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</si>
  <si>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</si>
  <si>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</si>
  <si>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</si>
  <si>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</si>
  <si>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</si>
  <si>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</si>
  <si>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</si>
  <si>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</si>
  <si>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</si>
  <si>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</si>
  <si>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</si>
  <si>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</si>
  <si>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</si>
  <si>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</si>
  <si>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</si>
  <si>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</si>
  <si>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</si>
  <si>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</si>
  <si>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</si>
  <si>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</si>
  <si>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</si>
  <si>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</si>
  <si>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</si>
  <si>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</si>
  <si>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</si>
  <si>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</si>
  <si>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</si>
  <si>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</si>
  <si>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</si>
  <si>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</si>
  <si>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</si>
  <si>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</si>
  <si>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</si>
  <si>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</si>
  <si>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</si>
  <si>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</si>
  <si>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</si>
  <si>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</si>
  <si>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</si>
  <si>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</si>
  <si>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</si>
  <si>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</si>
  <si>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</si>
  <si>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</si>
  <si>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</si>
  <si>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</si>
  <si>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</si>
  <si>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</si>
  <si>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</si>
  <si>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</si>
  <si>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</si>
  <si>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</si>
  <si>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</si>
  <si>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</si>
  <si>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</si>
  <si>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</si>
  <si>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</si>
  <si>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</si>
  <si>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</si>
  <si>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</si>
  <si>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</si>
  <si>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</si>
  <si>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</si>
  <si>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</si>
  <si>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</si>
  <si>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</si>
  <si>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</si>
  <si>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</si>
  <si>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</si>
  <si>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</si>
  <si>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</si>
  <si>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</si>
  <si>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</si>
  <si>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</si>
  <si>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</si>
  <si>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</si>
  <si>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</si>
  <si>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</si>
  <si>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</si>
  <si>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</si>
  <si>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</si>
  <si>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</si>
  <si>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</si>
  <si>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</si>
  <si>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</si>
  <si>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</si>
  <si>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</si>
  <si>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</si>
  <si>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</si>
  <si>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</si>
  <si>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</si>
  <si>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</si>
  <si>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</si>
  <si>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</si>
  <si>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</si>
  <si>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</si>
  <si>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</si>
  <si>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</si>
  <si>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</si>
  <si>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</si>
  <si>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</si>
  <si>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</si>
  <si>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</si>
  <si>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</si>
  <si>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</si>
  <si>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</si>
  <si>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</si>
  <si>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</si>
  <si>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</si>
  <si>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</si>
  <si>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</si>
  <si>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</si>
  <si>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</si>
  <si>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</si>
  <si>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</si>
  <si>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</si>
  <si>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</si>
  <si>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</si>
  <si>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</si>
  <si>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</si>
  <si>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</si>
  <si>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</si>
  <si>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</si>
  <si>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</si>
  <si>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</si>
  <si>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</si>
  <si>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</si>
  <si>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</si>
  <si>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</si>
  <si>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</si>
  <si>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</si>
  <si>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</si>
  <si>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</si>
  <si>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</si>
  <si>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</si>
  <si>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</si>
  <si>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</si>
  <si>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</si>
  <si>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</si>
  <si>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</si>
  <si>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</si>
  <si>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</si>
  <si>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</si>
  <si>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</si>
  <si>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</si>
  <si>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</si>
  <si>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</si>
  <si>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</si>
  <si>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</si>
  <si>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</si>
  <si>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</si>
  <si>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</si>
  <si>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</si>
  <si>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</si>
  <si>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</si>
  <si>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</si>
  <si>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</si>
  <si>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</si>
  <si>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</si>
  <si>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</si>
  <si>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</si>
  <si>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</si>
  <si>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</si>
  <si>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</si>
  <si>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</si>
  <si>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</si>
  <si>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</si>
  <si>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</si>
  <si>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</si>
  <si>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</si>
  <si>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</si>
  <si>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</si>
  <si>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</si>
  <si>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</si>
  <si>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</si>
  <si>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</si>
  <si>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</si>
  <si>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</si>
  <si>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</si>
  <si>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</si>
  <si>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</si>
  <si>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</si>
  <si>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</si>
  <si>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</si>
  <si>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</si>
  <si>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</si>
  <si>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</si>
  <si>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</si>
  <si>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</si>
  <si>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</si>
  <si>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</si>
  <si>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</si>
  <si>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</si>
  <si>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</si>
  <si>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</si>
  <si>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</si>
  <si>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</si>
  <si>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</si>
  <si>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</si>
  <si>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</si>
  <si>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</si>
  <si>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</si>
  <si>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</si>
  <si>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</si>
  <si>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</si>
  <si>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</si>
  <si>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</si>
  <si>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</si>
  <si>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</si>
  <si>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</si>
  <si>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</si>
  <si>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</si>
  <si>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</si>
  <si>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</si>
  <si>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</si>
  <si>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</si>
  <si>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</si>
  <si>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</si>
  <si>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</si>
  <si>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</si>
  <si>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</si>
  <si>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</si>
  <si>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</si>
  <si>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</si>
  <si>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</si>
  <si>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</si>
  <si>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</si>
  <si>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</si>
  <si>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</si>
  <si>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</si>
  <si>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</si>
  <si>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</si>
  <si>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</si>
  <si>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</si>
  <si>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</si>
  <si>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</si>
  <si>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</si>
  <si>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</si>
  <si>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</si>
  <si>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</si>
  <si>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</si>
  <si>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</si>
  <si>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</si>
  <si>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</si>
  <si>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</si>
  <si>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</si>
  <si>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</si>
  <si>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</si>
  <si>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</si>
  <si>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</si>
  <si>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</si>
  <si>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</si>
  <si>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</si>
  <si>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</si>
  <si>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</si>
  <si>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</si>
  <si>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</si>
  <si>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</si>
  <si>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</si>
  <si>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</si>
  <si>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</si>
  <si>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</si>
  <si>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</si>
  <si>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</si>
  <si>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</si>
  <si>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</si>
  <si>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</si>
  <si>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</si>
  <si>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</si>
  <si>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</si>
  <si>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</si>
  <si>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</si>
  <si>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</si>
  <si>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</si>
  <si>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</si>
  <si>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</si>
  <si>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</si>
  <si>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</si>
  <si>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</si>
  <si>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</si>
  <si>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</si>
  <si>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</si>
  <si>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</si>
  <si>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</si>
  <si>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</si>
  <si>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</si>
  <si>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</si>
  <si>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</si>
  <si>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</si>
  <si>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</si>
  <si>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</si>
  <si>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</si>
  <si>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</si>
  <si>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</si>
  <si>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</si>
  <si>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</si>
  <si>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</si>
  <si>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</si>
  <si>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</si>
  <si>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</si>
  <si>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</si>
  <si>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</si>
  <si>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</si>
  <si>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</si>
  <si>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</si>
  <si>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</si>
  <si>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</si>
  <si>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</si>
  <si>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</si>
  <si>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</si>
  <si>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</si>
  <si>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</si>
  <si>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</si>
  <si>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</si>
  <si>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</si>
  <si>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</si>
  <si>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</si>
  <si>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</si>
  <si>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</si>
  <si>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</si>
  <si>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</si>
  <si>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</si>
  <si>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</si>
  <si>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</si>
  <si>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</si>
  <si>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</si>
  <si>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</si>
  <si>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</si>
  <si>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</si>
  <si>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</si>
  <si>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</si>
  <si>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</si>
  <si>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</si>
  <si>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</si>
  <si>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</si>
  <si>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</si>
  <si>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</si>
  <si>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</si>
  <si>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</si>
  <si>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</si>
  <si>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</si>
  <si>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</si>
  <si>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</si>
  <si>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</si>
  <si>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</si>
  <si>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</si>
  <si>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</si>
  <si>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</si>
  <si>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</si>
  <si>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</si>
  <si>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</si>
  <si>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</si>
  <si>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</si>
  <si>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</si>
  <si>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</si>
  <si>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</si>
  <si>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</si>
  <si>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</si>
  <si>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</si>
  <si>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</si>
  <si>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</si>
  <si>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</si>
  <si>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</si>
  <si>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</si>
  <si>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</si>
  <si>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</si>
  <si>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</si>
  <si>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</si>
  <si>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</si>
  <si>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</si>
  <si>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</si>
  <si>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</si>
  <si>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</si>
  <si>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</si>
  <si>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</si>
  <si>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</si>
  <si>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</si>
  <si>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</si>
  <si>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</si>
  <si>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</si>
  <si>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</si>
  <si>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</si>
  <si>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</si>
  <si>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</si>
  <si>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</si>
  <si>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</si>
  <si>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</si>
  <si>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</si>
  <si>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</si>
  <si>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</si>
  <si>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</si>
  <si>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</si>
  <si>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</si>
  <si>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</si>
  <si>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</si>
  <si>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</si>
  <si>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</si>
  <si>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</si>
  <si>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</si>
  <si>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</si>
  <si>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</si>
  <si>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</si>
  <si>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</si>
  <si>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</si>
  <si>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</si>
  <si>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</si>
  <si>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</si>
  <si>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</si>
  <si>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</si>
  <si>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</si>
  <si>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</si>
  <si>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</si>
  <si>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</si>
  <si>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</si>
  <si>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</si>
  <si>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</si>
  <si>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</si>
  <si>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</si>
  <si>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</si>
  <si>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</si>
  <si>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</si>
  <si>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</si>
  <si>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</si>
  <si>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</si>
  <si>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</si>
  <si>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</si>
  <si>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</si>
  <si>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</si>
  <si>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</si>
  <si>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</si>
  <si>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</si>
  <si>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</si>
  <si>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</si>
  <si>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</si>
  <si>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</si>
  <si>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</si>
  <si>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</si>
  <si>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</si>
  <si>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</si>
  <si>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</si>
  <si>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</si>
  <si>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</si>
  <si>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</si>
  <si>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</si>
  <si>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</si>
  <si>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</si>
  <si>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</si>
  <si>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</si>
  <si>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</si>
  <si>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</si>
  <si>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</si>
  <si>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</si>
  <si>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</si>
  <si>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</si>
  <si>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</si>
  <si>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</si>
  <si>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</si>
  <si>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</si>
  <si>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</si>
  <si>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</si>
  <si>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</si>
  <si>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</si>
  <si>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</si>
  <si>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</si>
  <si>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</si>
  <si>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</si>
  <si>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</si>
  <si>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</si>
  <si>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</si>
  <si>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</si>
  <si>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</si>
  <si>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</si>
  <si>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</si>
  <si>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</si>
  <si>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</si>
  <si>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</si>
  <si>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</si>
  <si>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</si>
  <si>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</si>
  <si>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</si>
  <si>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</si>
  <si>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</si>
  <si>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</si>
  <si>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</si>
  <si>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</si>
  <si>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</si>
  <si>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</si>
  <si>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</si>
  <si>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</si>
  <si>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</si>
  <si>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</si>
  <si>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</si>
  <si>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</si>
  <si>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</si>
  <si>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</si>
  <si>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</si>
  <si>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</si>
  <si>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</si>
  <si>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</si>
  <si>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</si>
  <si>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</si>
  <si>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</si>
  <si>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</si>
  <si>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</si>
  <si>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</si>
  <si>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</si>
  <si>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</si>
  <si>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</si>
  <si>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</si>
  <si>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</si>
  <si>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</si>
  <si>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</si>
  <si>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</si>
  <si>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</si>
  <si>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</si>
  <si>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</si>
  <si>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</si>
  <si>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</si>
  <si>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</si>
  <si>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</si>
  <si>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</si>
  <si>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</si>
  <si>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</si>
  <si>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</si>
  <si>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</si>
  <si>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</si>
  <si>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</si>
  <si>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</si>
  <si>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</si>
  <si>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</si>
  <si>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</si>
  <si>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</si>
  <si>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</si>
  <si>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</si>
  <si>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</si>
  <si>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</si>
  <si>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</si>
  <si>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</si>
  <si>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</si>
  <si>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</si>
  <si>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</si>
  <si>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</si>
  <si>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</si>
  <si>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</si>
  <si>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</si>
  <si>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</si>
  <si>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</si>
  <si>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</si>
  <si>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</si>
  <si>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</si>
  <si>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</si>
  <si>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</si>
  <si>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</si>
  <si>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</si>
  <si>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</si>
  <si>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</si>
  <si>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</si>
  <si>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</si>
  <si>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</si>
  <si>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</si>
  <si>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</si>
  <si>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</si>
  <si>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</si>
  <si>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</si>
  <si>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</si>
  <si>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</si>
  <si>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</si>
  <si>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</si>
  <si>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</si>
  <si>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</si>
  <si>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</si>
  <si>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</si>
  <si>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</si>
  <si>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</si>
  <si>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</si>
  <si>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</si>
  <si>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</si>
  <si>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</si>
  <si>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</si>
  <si>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</si>
  <si>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</si>
  <si>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</si>
  <si>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</si>
  <si>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</si>
  <si>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</si>
  <si>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</si>
  <si>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</si>
  <si>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</si>
  <si>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</si>
  <si>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</si>
  <si>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</si>
  <si>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</si>
  <si>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</si>
  <si>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</si>
  <si>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</si>
  <si>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</si>
  <si>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</si>
  <si>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</si>
  <si>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</si>
  <si>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</si>
  <si>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</si>
  <si>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</si>
  <si>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</si>
  <si>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</si>
  <si>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</si>
  <si>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</si>
  <si>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</si>
  <si>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</si>
  <si>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</si>
  <si>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</si>
  <si>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</si>
  <si>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</si>
  <si>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</si>
  <si>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</si>
  <si>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</si>
  <si>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</si>
  <si>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</si>
  <si>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</si>
  <si>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</si>
  <si>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</si>
  <si>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</si>
  <si>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</si>
  <si>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</si>
  <si>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</si>
  <si>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</si>
  <si>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</si>
  <si>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</si>
  <si>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</si>
  <si>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</si>
  <si>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</si>
  <si>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</si>
  <si>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</si>
  <si>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</si>
  <si>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</si>
  <si>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</si>
  <si>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</si>
  <si>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</si>
  <si>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</si>
  <si>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</si>
  <si>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</si>
  <si>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</si>
  <si>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</si>
  <si>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</si>
  <si>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</si>
  <si>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</si>
  <si>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</si>
  <si>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</si>
  <si>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</si>
  <si>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</si>
  <si>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</si>
  <si>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</si>
  <si>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</si>
  <si>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</si>
  <si>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</si>
  <si>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</si>
  <si>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</si>
  <si>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</si>
  <si>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</si>
  <si>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</si>
  <si>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</si>
  <si>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</si>
  <si>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</si>
  <si>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</si>
  <si>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</si>
  <si>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</si>
  <si>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</si>
  <si>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</si>
  <si>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</si>
  <si>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</si>
  <si>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</si>
  <si>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</si>
  <si>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</si>
  <si>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</si>
  <si>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</si>
  <si>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</si>
  <si>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</si>
  <si>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</si>
  <si>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</si>
  <si>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</si>
  <si>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</si>
  <si>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</si>
  <si>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</si>
  <si>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</si>
  <si>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</si>
  <si>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</si>
  <si>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</si>
  <si>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</si>
  <si>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</si>
  <si>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</si>
  <si>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</si>
  <si>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</si>
  <si>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</si>
  <si>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</si>
  <si>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</si>
  <si>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</si>
  <si>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</si>
  <si>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</si>
  <si>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</si>
  <si>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</si>
  <si>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</si>
  <si>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</si>
  <si>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</si>
  <si>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</si>
  <si>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</si>
  <si>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</si>
  <si>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</si>
  <si>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</si>
  <si>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</si>
  <si>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</si>
  <si>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</si>
  <si>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</si>
  <si>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</si>
  <si>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</si>
  <si>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</si>
  <si>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</si>
  <si>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</si>
  <si>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</si>
  <si>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</si>
  <si>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</si>
  <si>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</si>
  <si>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</si>
  <si>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</si>
  <si>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</si>
  <si>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</si>
  <si>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</si>
  <si>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</si>
  <si>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</si>
  <si>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</si>
  <si>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</si>
  <si>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</si>
  <si>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</si>
  <si>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</si>
  <si>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</si>
  <si>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</si>
  <si>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</si>
  <si>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</si>
  <si>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</si>
  <si>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</si>
  <si>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</si>
  <si>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</si>
  <si>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</si>
  <si>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</si>
  <si>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</si>
  <si>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</si>
  <si>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</si>
  <si>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</si>
  <si>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</si>
  <si>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</si>
  <si>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</si>
  <si>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</si>
  <si>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</si>
  <si>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</si>
  <si>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</si>
  <si>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</si>
  <si>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</si>
  <si>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</si>
  <si>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</si>
  <si>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</si>
  <si>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</si>
  <si>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</si>
  <si>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</si>
  <si>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</si>
  <si>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</si>
  <si>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</si>
  <si>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</si>
  <si>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</si>
  <si>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</si>
  <si>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</si>
  <si>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</si>
  <si>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</si>
  <si>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</si>
  <si>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</si>
  <si>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</si>
  <si>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</si>
  <si>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</si>
  <si>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</si>
  <si>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</si>
  <si>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</si>
  <si>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</si>
  <si>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</si>
  <si>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</si>
  <si>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</si>
  <si>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</si>
  <si>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</si>
  <si>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</si>
  <si>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</si>
  <si>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</si>
  <si>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</si>
  <si>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</si>
  <si>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</si>
  <si>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</si>
  <si>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</si>
  <si>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</si>
  <si>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</si>
  <si>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</si>
  <si>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</si>
  <si>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</si>
  <si>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</si>
  <si>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</si>
  <si>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</si>
  <si>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</si>
  <si>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</si>
  <si>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</si>
  <si>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</si>
  <si>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</si>
  <si>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</si>
  <si>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</si>
  <si>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</si>
  <si>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</si>
  <si>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</si>
  <si>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</si>
  <si>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</si>
  <si>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</si>
  <si>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</si>
  <si>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</si>
  <si>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</si>
  <si>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</si>
  <si>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</si>
  <si>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</si>
  <si>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</si>
  <si>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</si>
  <si>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</si>
  <si>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</si>
  <si>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</si>
  <si>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</si>
  <si>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</si>
  <si>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</si>
  <si>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</si>
  <si>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</si>
  <si>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</si>
  <si>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</si>
  <si>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</si>
  <si>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</si>
  <si>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</si>
  <si>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</si>
  <si>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</si>
  <si>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</si>
  <si>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</si>
  <si>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</si>
  <si>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</si>
  <si>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</si>
  <si>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</si>
  <si>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</si>
  <si>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</si>
  <si>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</si>
  <si>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</si>
  <si>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</si>
  <si>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</si>
  <si>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</si>
  <si>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</si>
  <si>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</si>
  <si>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</si>
  <si>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</si>
  <si>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</si>
  <si>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</si>
  <si>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</si>
  <si>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</si>
  <si>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</si>
  <si>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</si>
  <si>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</si>
  <si>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</si>
  <si>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</si>
  <si>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</si>
  <si>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</si>
  <si>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</si>
  <si>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</si>
  <si>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</si>
  <si>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</si>
  <si>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</si>
  <si>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</si>
  <si>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</si>
  <si>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</si>
  <si>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</si>
  <si>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</si>
  <si>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</si>
  <si>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</si>
  <si>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</si>
  <si>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</si>
  <si>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</si>
  <si>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</si>
  <si>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</si>
  <si>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</si>
  <si>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</si>
  <si>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</si>
  <si>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</si>
  <si>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</si>
  <si>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</si>
  <si>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</si>
  <si>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</si>
  <si>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</si>
  <si>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</si>
  <si>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</si>
  <si>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</si>
  <si>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</si>
  <si>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</si>
  <si>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</si>
  <si>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</si>
  <si>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</si>
  <si>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</si>
  <si>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</si>
  <si>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</si>
  <si>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</si>
  <si>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</si>
  <si>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</si>
  <si>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</si>
  <si>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</si>
  <si>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</si>
  <si>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</si>
  <si>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</si>
  <si>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</si>
  <si>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</si>
  <si>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</si>
  <si>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</si>
  <si>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</si>
  <si>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</si>
  <si>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</si>
  <si>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</si>
  <si>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</si>
  <si>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</si>
  <si>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</si>
  <si>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</si>
  <si>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</si>
  <si>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</si>
  <si>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</si>
  <si>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</si>
  <si>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</si>
  <si>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</si>
  <si>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</si>
  <si>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</si>
  <si>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</si>
  <si>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</si>
  <si>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</si>
  <si>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</si>
  <si>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</si>
  <si>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</si>
  <si>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</si>
  <si>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</si>
  <si>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</si>
  <si>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</si>
  <si>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</si>
  <si>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</si>
  <si>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</si>
  <si>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</si>
  <si>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</si>
  <si>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</si>
  <si>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</si>
  <si>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</si>
  <si>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</si>
  <si>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</si>
  <si>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</si>
  <si>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</si>
  <si>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</si>
  <si>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</si>
  <si>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</si>
  <si>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</si>
  <si>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</si>
  <si>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</si>
  <si>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</si>
  <si>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</si>
  <si>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</si>
  <si>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</si>
  <si>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</si>
  <si>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</si>
  <si>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</si>
  <si>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</si>
  <si>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</si>
  <si>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</si>
  <si>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</si>
  <si>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</si>
  <si>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</si>
  <si>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</si>
  <si>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</si>
  <si>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</si>
  <si>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</si>
  <si>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</si>
  <si>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</si>
  <si>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</si>
  <si>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</si>
  <si>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</si>
  <si>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</si>
  <si>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</si>
  <si>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</si>
  <si>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</si>
  <si>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</si>
  <si>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</si>
  <si>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</si>
  <si>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</si>
  <si>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</si>
  <si>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</si>
  <si>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</si>
  <si>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</si>
  <si>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</si>
  <si>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</si>
  <si>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</si>
  <si>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</si>
  <si>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</si>
  <si>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</si>
  <si>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</si>
  <si>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</si>
  <si>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</si>
  <si>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</si>
  <si>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</si>
  <si>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</si>
  <si>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</si>
  <si>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</si>
  <si>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</si>
  <si>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</si>
  <si>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</si>
  <si>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</si>
  <si>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</si>
  <si>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</si>
  <si>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</si>
  <si>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</si>
  <si>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</si>
  <si>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</si>
  <si>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</si>
  <si>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</si>
  <si>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</si>
  <si>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</si>
  <si>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</si>
  <si>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</si>
  <si>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</si>
  <si>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</si>
  <si>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</si>
  <si>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</si>
  <si>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</si>
  <si>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</si>
  <si>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</si>
  <si>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</si>
  <si>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</si>
  <si>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</si>
  <si>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</si>
  <si>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</si>
  <si>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</si>
  <si>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</si>
  <si>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</si>
  <si>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</si>
  <si>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</si>
  <si>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</si>
  <si>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</si>
  <si>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</si>
  <si>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</si>
  <si>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</si>
  <si>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</si>
  <si>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</si>
  <si>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</si>
  <si>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</si>
  <si>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</si>
  <si>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</si>
  <si>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</si>
  <si>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</si>
  <si>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</si>
  <si>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</si>
  <si>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</si>
  <si>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</si>
  <si>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</si>
  <si>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</si>
  <si>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</si>
  <si>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</si>
  <si>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</si>
  <si>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</si>
  <si>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</si>
  <si>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</si>
  <si>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</si>
  <si>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</si>
  <si>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</si>
  <si>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</si>
  <si>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</si>
  <si>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</si>
  <si>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</si>
  <si>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</si>
  <si>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</si>
  <si>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</si>
  <si>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</si>
  <si>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</si>
  <si>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</si>
  <si>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</si>
  <si>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</si>
  <si>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</si>
  <si>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</si>
  <si>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</si>
  <si>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</si>
  <si>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</si>
  <si>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</si>
  <si>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</si>
  <si>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</si>
  <si>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</si>
  <si>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</si>
  <si>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</si>
  <si>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</si>
  <si>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</si>
  <si>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</si>
  <si>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</si>
  <si>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</si>
  <si>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</si>
  <si>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</si>
  <si>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</si>
  <si>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</si>
  <si>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</si>
  <si>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</si>
  <si>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</si>
  <si>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</si>
  <si>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</si>
  <si>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</si>
  <si>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</si>
  <si>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</si>
  <si>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</si>
  <si>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</si>
  <si>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</si>
  <si>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</si>
  <si>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</si>
  <si>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</si>
  <si>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</si>
  <si>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</si>
  <si>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</si>
  <si>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</si>
  <si>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</si>
  <si>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</si>
  <si>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</si>
  <si>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</si>
  <si>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</si>
  <si>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</si>
  <si>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</si>
  <si>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</si>
  <si>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</si>
  <si>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</si>
  <si>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</si>
  <si>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</si>
  <si>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</si>
  <si>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</si>
  <si>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</si>
  <si>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</si>
  <si>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</si>
  <si>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</si>
  <si>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</si>
  <si>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</si>
  <si>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</si>
  <si>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</si>
  <si>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</si>
  <si>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</si>
  <si>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</si>
  <si>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</si>
  <si>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</si>
  <si>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</si>
  <si>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</si>
  <si>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</si>
  <si>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</si>
  <si>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</si>
  <si>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</si>
  <si>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</si>
  <si>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</si>
  <si>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</si>
  <si>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</si>
  <si>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</si>
  <si>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</si>
  <si>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</si>
  <si>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</si>
  <si>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</si>
  <si>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</si>
  <si>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</si>
  <si>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</si>
  <si>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</si>
  <si>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</si>
  <si>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</si>
  <si>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</si>
  <si>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</si>
  <si>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</si>
  <si>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</si>
  <si>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</si>
  <si>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</si>
  <si>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</si>
  <si>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</si>
  <si>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</si>
  <si>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</si>
  <si>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</si>
  <si>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</si>
  <si>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</si>
  <si>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</si>
  <si>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</si>
  <si>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</si>
  <si>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</si>
  <si>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</si>
  <si>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</si>
  <si>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</si>
  <si>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</si>
  <si>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</si>
  <si>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</si>
  <si>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</si>
  <si>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</si>
  <si>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</si>
  <si>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</si>
  <si>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</si>
  <si>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</si>
  <si>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</si>
  <si>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</si>
  <si>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</si>
  <si>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</si>
  <si>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</si>
  <si>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</si>
  <si>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</si>
  <si>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</si>
  <si>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</si>
  <si>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</si>
  <si>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</si>
  <si>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</si>
  <si>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</si>
  <si>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</si>
  <si>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</si>
  <si>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</si>
  <si>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</si>
  <si>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</si>
  <si>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</si>
  <si>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</si>
  <si>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</si>
  <si>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</si>
  <si>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</si>
  <si>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</si>
  <si>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</si>
  <si>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</si>
  <si>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</si>
  <si>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</si>
  <si>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</si>
  <si>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</si>
  <si>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</si>
  <si>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</si>
  <si>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</si>
  <si>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</si>
  <si>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</si>
  <si>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</si>
  <si>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</si>
  <si>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</si>
  <si>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</si>
  <si>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</si>
  <si>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</si>
  <si>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</si>
  <si>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</si>
  <si>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</si>
  <si>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</si>
  <si>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</si>
  <si>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</si>
  <si>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</si>
  <si>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</si>
  <si>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</si>
  <si>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</si>
  <si>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</si>
  <si>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</si>
  <si>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</si>
  <si>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</si>
  <si>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</si>
  <si>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</si>
  <si>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</si>
  <si>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</si>
  <si>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</si>
  <si>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</si>
  <si>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</si>
  <si>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</si>
  <si>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</si>
  <si>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</si>
  <si>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</si>
  <si>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</si>
  <si>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</si>
  <si>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</si>
  <si>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</si>
  <si>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</si>
  <si>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</si>
  <si>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</si>
  <si>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</si>
  <si>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</si>
  <si>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</si>
  <si>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</si>
  <si>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</si>
  <si>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</si>
  <si>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</si>
  <si>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</si>
  <si>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</si>
  <si>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</si>
  <si>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</si>
  <si>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</si>
  <si>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</si>
  <si>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</si>
  <si>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</si>
  <si>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</si>
  <si>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</si>
  <si>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</si>
  <si>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</si>
  <si>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</si>
  <si>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</si>
  <si>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</si>
  <si>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</si>
  <si>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</si>
  <si>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</si>
  <si>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</si>
  <si>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</si>
  <si>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</si>
  <si>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</si>
  <si>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</si>
  <si>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</si>
  <si>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</si>
  <si>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</si>
  <si>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</si>
  <si>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</si>
  <si>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</si>
  <si>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</si>
  <si>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</si>
  <si>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</si>
  <si>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</si>
  <si>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</si>
  <si>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</si>
  <si>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</si>
  <si>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</si>
  <si>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</si>
  <si>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</si>
  <si>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</si>
  <si>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</si>
  <si>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</si>
  <si>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</si>
  <si>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</si>
  <si>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</si>
  <si>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</si>
  <si>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</si>
  <si>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</si>
  <si>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</si>
  <si>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</si>
  <si>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</si>
  <si>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</si>
  <si>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</si>
  <si>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</si>
  <si>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</si>
  <si>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</si>
  <si>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</si>
  <si>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</si>
  <si>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</si>
  <si>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</si>
  <si>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</si>
  <si>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</si>
  <si>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</si>
  <si>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</si>
  <si>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</si>
  <si>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</si>
  <si>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</si>
  <si>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</si>
  <si>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</si>
  <si>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</si>
  <si>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</si>
  <si>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</si>
  <si>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</si>
  <si>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</si>
  <si>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</si>
  <si>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</si>
  <si>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</si>
  <si>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</si>
  <si>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</si>
  <si>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</si>
  <si>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</si>
  <si>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</si>
  <si>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</si>
  <si>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</si>
  <si>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</si>
  <si>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</si>
  <si>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</si>
  <si>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</si>
  <si>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</si>
  <si>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</si>
  <si>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</si>
  <si>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</si>
  <si>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</si>
  <si>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</si>
  <si>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</si>
  <si>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</si>
  <si>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</si>
  <si>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</si>
  <si>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</si>
  <si>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</si>
  <si>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</si>
  <si>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</si>
  <si>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</si>
  <si>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</si>
  <si>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</si>
  <si>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</si>
  <si>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</si>
  <si>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</si>
  <si>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</si>
  <si>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</si>
  <si>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</si>
  <si>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</si>
  <si>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</si>
  <si>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</si>
  <si>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</si>
  <si>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</si>
  <si>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</si>
  <si>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</si>
  <si>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</si>
  <si>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</si>
  <si>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</si>
  <si>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</si>
  <si>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</si>
  <si>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</si>
  <si>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</si>
  <si>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</si>
  <si>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</si>
  <si>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</si>
  <si>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</si>
  <si>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</si>
  <si>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</si>
  <si>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</si>
  <si>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</si>
  <si>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</si>
  <si>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</si>
  <si>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</si>
  <si>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</si>
  <si>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</si>
  <si>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</si>
  <si>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</si>
  <si>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</si>
  <si>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</si>
  <si>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</si>
  <si>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</si>
  <si>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</si>
  <si>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</si>
  <si>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</si>
  <si>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</si>
  <si>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</si>
  <si>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</si>
  <si>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</si>
  <si>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</si>
  <si>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</si>
  <si>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</si>
  <si>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</si>
  <si>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</si>
  <si>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</si>
  <si>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</si>
  <si>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</si>
  <si>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</si>
  <si>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</si>
  <si>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</si>
  <si>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</si>
  <si>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</si>
  <si>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</si>
  <si>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</si>
  <si>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</si>
  <si>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</si>
  <si>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</si>
  <si>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</si>
  <si>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</si>
  <si>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</si>
  <si>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</si>
  <si>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</si>
  <si>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</si>
  <si>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</si>
  <si>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</si>
  <si>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</si>
  <si>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</si>
  <si>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</si>
  <si>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</si>
  <si>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</si>
  <si>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</si>
  <si>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</si>
  <si>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</si>
  <si>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</si>
  <si>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</si>
  <si>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</si>
  <si>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</si>
  <si>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</si>
  <si>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</si>
  <si>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</si>
  <si>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</si>
  <si>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</si>
  <si>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</si>
  <si>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</si>
  <si>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</si>
  <si>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</si>
  <si>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</si>
  <si>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</si>
  <si>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</si>
  <si>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</si>
  <si>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</si>
  <si>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</si>
  <si>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</si>
  <si>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</si>
  <si>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</si>
  <si>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</si>
  <si>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</si>
  <si>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</si>
  <si>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</si>
  <si>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</si>
  <si>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</si>
  <si>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</si>
  <si>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</si>
  <si>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</si>
  <si>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</si>
  <si>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</si>
  <si>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</si>
  <si>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</si>
  <si>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</si>
  <si>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</si>
  <si>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</si>
  <si>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</si>
  <si>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</si>
  <si>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</si>
  <si>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</si>
  <si>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</si>
  <si>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</si>
  <si>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</si>
  <si>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</si>
  <si>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</si>
  <si>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</si>
  <si>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</si>
  <si>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</si>
  <si>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</si>
  <si>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</si>
  <si>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</si>
  <si>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</si>
  <si>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</si>
  <si>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</si>
  <si>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</si>
  <si>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</si>
  <si>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</si>
  <si>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</si>
  <si>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</si>
  <si>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</si>
  <si>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</si>
  <si>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</si>
  <si>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</si>
  <si>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</si>
  <si>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</si>
  <si>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</si>
  <si>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</si>
  <si>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</si>
  <si>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</si>
  <si>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</si>
  <si>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</si>
  <si>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</si>
  <si>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</si>
  <si>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</si>
  <si>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</si>
  <si>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</si>
  <si>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</si>
  <si>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</si>
  <si>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</si>
  <si>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</si>
  <si>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</si>
  <si>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</si>
  <si>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</si>
  <si>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</si>
  <si>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</si>
  <si>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</si>
  <si>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</si>
  <si>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</si>
  <si>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</si>
  <si>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</si>
  <si>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</si>
  <si>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</si>
  <si>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</si>
  <si>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</si>
  <si>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</si>
  <si>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</si>
  <si>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</si>
  <si>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</si>
  <si>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</si>
  <si>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</si>
  <si>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</si>
  <si>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</si>
  <si>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</si>
  <si>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</si>
  <si>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</si>
  <si>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</si>
  <si>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</si>
  <si>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</si>
  <si>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</si>
  <si>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</si>
  <si>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</si>
  <si>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</si>
  <si>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</si>
  <si>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</si>
  <si>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</si>
  <si>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</si>
  <si>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</si>
  <si>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</si>
  <si>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</si>
  <si>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</si>
  <si>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</si>
  <si>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</si>
  <si>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</si>
  <si>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</si>
  <si>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</si>
  <si>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Restored by PG</t>
  </si>
  <si>
    <t>PCM-20251102-00001151</t>
  </si>
  <si>
    <t>ETA 40 km</t>
  </si>
  <si>
    <t>No PCM</t>
  </si>
  <si>
    <t>ETA 90 min</t>
  </si>
  <si>
    <t>PCM-20251102-00001309</t>
  </si>
  <si>
    <t>ETA 45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</si>
  <si>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</si>
  <si>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</si>
  <si>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</si>
  <si>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</si>
  <si>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PCM-20251102-00000700</t>
  </si>
  <si>
    <t>Sceco cut at area and team saving hub site SQR0075</t>
  </si>
  <si>
    <t>PCM-20251102-00000766</t>
  </si>
  <si>
    <t>At site TS</t>
  </si>
  <si>
    <t>PCM-20251102-00001179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</si>
  <si>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</si>
  <si>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</si>
  <si>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</si>
  <si>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</si>
  <si>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</si>
  <si>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</si>
  <si>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</si>
  <si>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PCM-20251102-00001296</t>
  </si>
  <si>
    <t>Team at site checking</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</si>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</sst>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2" totalsRowShown="0" headerRowDxfId="157" dataDxfId="156" headerRowBorderDxfId="154" tableBorderDxfId="155" totalsRowBorderDxfId="153">
  <autoFilter ref="A1:CJ1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8" totalsRowShown="0" headerRowDxfId="31" dataDxfId="30" headerRowBorderDxfId="28" tableBorderDxfId="29">
  <autoFilter ref="A1:L3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300.63892974537157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45963.587355671298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45963.587355671298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45963.587355671298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45963.587355671298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45963.587355671298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45963.587355671298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45963.587355671298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45963.587355671298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45963.587355671298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45963.587355671298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45963.587355671298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45963.587355671298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45963.587355671298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45963.587355671298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45963.587355671298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45963.587355671298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45963.587355671298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45963.587355671298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45963.587355671298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45963.587355671298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45963.587355671298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45963.587355671298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45963.587355671298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45963.587355671298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45963.587355671298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45963.587355671298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45963.587355671298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45963.587355671298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45963.587355671298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45963.587355671298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45963.587355671298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45963.587355671298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45963.587355671298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45963.587355671298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45963.587355671298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45963.587355671298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45963.587355671298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45963.587355671298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45963.587355671298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45963.587355671298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45963.587355671298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45963.587355671298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45963.587355671298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45963.587355671298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45963.587355671298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45963.587355671298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45963.587355671298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45963.587355671298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45963.587355671298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45963.587355671298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45963.587355671298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45963.587355671298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45963.587355671298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45963.587355671298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45963.587355671298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45963.587355671298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45963.587355671298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45963.587355671298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45963.587355671298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45963.587355671298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45963.587355671298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45963.587355671298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45963.587355671298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45963.587355671298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45963.587355671298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45963.587355671298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45963.587355671298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45963.587355671298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45963.587355671298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45963.587355671298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45963.587355671298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45963.587355671298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45963.587355671298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45963.587355671298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45963.587355671298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45963.587355671298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45963.587355671298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45963.587355671298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45963.587355671298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45963.587355671298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45963.587355671298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45963.587355671298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45963.587355671298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45963.587355671298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45963.587355671298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45963.587355671298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45963.587355671298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45963.587355671298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45963.587355671298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45963.587355671298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45963.587355671298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45963.587355671298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45963.587355671298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45963.587355671298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45963.587355671298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45963.587355671298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45963.587355671298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45963.587355671298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45963.587355671298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45963.587355671298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45963.587355671298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45963.587355671298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45963.587355671298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45963.587355671298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45963.587355671298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45963.587355671298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45963.587355671298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45963.587355671298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45963.587355671298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45963.587355671298</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45963.587355671298</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D6A08836-4D80-4B7B-A227-2BB31618395E}"/>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2"/>
  <sheetViews>
    <sheetView tabSelected="1" workbookViewId="0">
      <selection activeCell="K9" sqref="K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138.58751770833624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4.8452723379668896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0.12294594907871215</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4</v>
      </c>
      <c r="D6" s="18" t="s">
        <v>19048</v>
      </c>
      <c r="E6" s="113" t="s">
        <v>39021</v>
      </c>
      <c r="F6" s="175">
        <v>45963.536932870367</v>
      </c>
      <c r="G6" s="115">
        <f ca="1">IFERROR(NOW()-F6,"-")</f>
        <v>5.0422800930391531E-2</v>
      </c>
      <c r="H6" s="114">
        <v>45963.530289351853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39111</v>
      </c>
      <c r="B7" s="18" t="str">
        <f>IFERROR(VLOOKUP(D7,DB!A:K,11,0),"")</f>
        <v>R2</v>
      </c>
      <c r="C7" s="18">
        <v>1</v>
      </c>
      <c r="D7" s="18" t="s">
        <v>24702</v>
      </c>
      <c r="E7" s="113" t="s">
        <v>39021</v>
      </c>
      <c r="F7" s="114"/>
      <c r="G7" s="115">
        <f ca="1">IFERROR(NOW()-F7,"-")</f>
        <v>45963.587355671298</v>
      </c>
      <c r="H7" s="114">
        <v>45963.576678240737</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t="s">
        <v>39113</v>
      </c>
      <c r="B8" s="18" t="str">
        <f>IFERROR(VLOOKUP(D8,DB!A:K,11,0),"")</f>
        <v>R2</v>
      </c>
      <c r="C8" s="18">
        <v>5</v>
      </c>
      <c r="D8" s="18" t="s">
        <v>25504</v>
      </c>
      <c r="E8" s="113" t="s">
        <v>39021</v>
      </c>
      <c r="F8" s="114">
        <v>45963.584618055553</v>
      </c>
      <c r="G8" s="115">
        <f ca="1">IFERROR(NOW()-F8,"-")</f>
        <v>2.7376157449907623E-3</v>
      </c>
      <c r="H8" s="114">
        <v>45963.579606481479</v>
      </c>
      <c r="I8" s="18" t="str">
        <f>IFERROR(VLOOKUP(D8,DB!A:F,6,0),"")</f>
        <v>Generator-SG</v>
      </c>
      <c r="J8" s="18" t="str">
        <f>IFERROR(VLOOKUP(D8,DB!A:G,7,0),"")</f>
        <v>In progress+Vandalized</v>
      </c>
      <c r="K8" s="19" t="s">
        <v>39114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45963.587355671298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45963.587355671298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45963.587355671298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45963.587355671298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45963.587355671298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45963.587355671298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45963.587355671298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45963.587355671298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45963.587355671298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45963.587355671298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45963.587355671298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45963.587355671298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45963.587355671298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45963.587355671298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45963.587355671298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45963.587355671298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45963.587355671298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45963.587355671298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45963.587355671298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45963.587355671298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45963.587355671298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45963.587355671298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45963.587355671298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45963.587355671298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45963.587355671298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45963.587355671298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45963.587355671298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45963.587355671298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45963.587355671298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45963.587355671298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45963.587355671298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45963.587355671298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45963.587355671298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45963.587355671298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45963.587355671298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45963.587355671298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45963.587355671298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45963.587355671298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45963.587355671298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45963.587355671298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45963.587355671298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45963.587355671298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45963.587355671298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45963.587355671298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45963.587355671298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45963.587355671298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45963.587355671298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45963.587355671298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45963.587355671298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45963.587355671298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45963.587355671298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45963.587355671298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45963.587355671298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45963.587355671298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45963.587355671298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45963.587355671298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45963.587355671298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45963.587355671298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45963.587355671298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45963.587355671298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45963.587355671298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45963.587355671298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45963.587355671298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45963.587355671298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45963.587355671298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45963.587355671298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45963.587355671298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45963.587355671298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45963.587355671298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45963.587355671298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45963.587355671298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45963.587355671298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45963.587355671298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45963.587355671298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45963.587355671298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45963.587355671298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45963.587355671298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45963.587355671298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45963.587355671298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45963.587355671298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45963.587355671298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45963.587355671298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45963.587355671298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45963.587355671298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45963.587355671298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45963.587355671298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45963.587355671298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45963.587355671298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45963.587355671298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45963.587355671298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45963.587355671298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45963.587355671298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45963.587355671298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45963.587355671298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45963.587355671298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45963.587355671298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45963.587355671298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45963.587355671298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45963.587355671298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45963.587355671298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45963.587355671298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45963.587355671298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45963.587355671298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45963.587355671298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45963.587355671298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45963.587355671298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45963.587355671298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45963.587355671298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45963.587355671298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45963.587355671298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45963.587355671298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45963.587355671298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45963.587355671298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45963.587355671298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45963.587355671298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45963.587355671298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45963.587355671298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45963.587355671298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45963.587355671298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45963.587355671298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45963.587355671298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45963.587355671298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45963.587355671298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45963.587355671298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45963.587355671298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45963.587355671298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45963.587355671298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45963.587355671298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45963.587355671298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45963.587355671298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45963.587355671298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45963.587355671298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45963.587355671298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60"/>
      <c r="B142" s="161" t="str">
        <f>IFERROR(VLOOKUP(D142,DB!A:K,11,0),"")</f>
        <v/>
      </c>
      <c r="C142" s="161"/>
      <c r="D142" s="161"/>
      <c r="E142" s="162"/>
      <c r="F142" s="163"/>
      <c r="G142" s="164">
        <f ca="1">IFERROR(NOW()-F142,"-")</f>
        <v>45963.587355671298</v>
      </c>
      <c r="H142" s="163"/>
      <c r="I142" s="161" t="str">
        <f>IFERROR(VLOOKUP(D142,DB!A:F,6,0),"")</f>
        <v/>
      </c>
      <c r="J142" s="161" t="str">
        <f>IFERROR(VLOOKUP(D142,DB!A:G,7,0),"")</f>
        <v/>
      </c>
      <c r="K142" s="165"/>
      <c r="L142" s="161" t="str">
        <f>IFERROR(VLOOKUP(D142,DB!A:I,9,0),"")</f>
        <v/>
      </c>
      <c r="M142" s="161"/>
      <c r="N142" s="161"/>
      <c r="O142" s="161"/>
      <c r="P142" s="161"/>
      <c r="Q142" s="161"/>
      <c r="R142" s="161"/>
      <c r="S142" s="161"/>
      <c r="T142" s="161"/>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c r="CA142" s="161"/>
      <c r="CB142" s="161"/>
      <c r="CC142" s="161"/>
      <c r="CD142" s="161"/>
      <c r="CE142" s="161"/>
      <c r="CF142" s="161"/>
      <c r="CG142" s="161"/>
      <c r="CH142" s="161"/>
      <c r="CI142" s="161"/>
      <c r="CJ142" s="166"/>
    </row>
  </sheetData>
  <dataValidations count="2">
    <dataValidation allowBlank="1" showInputMessage="1" showErrorMessage="1" sqref="E1" xr:uid="{4D935161-CDD3-4592-B877-3FB59C99E142}"/>
    <dataValidation type="list" allowBlank="1" showInputMessage="1" showErrorMessage="1" sqref="E3:E1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45963.587355671298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45963.587355671298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45963.587355671298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45963.587355671298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45963.587355671298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45963.587355671298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45963.587355671298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45963.587355671298</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45963.587355671298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45963.587355671298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45963.587355671298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45963.587355671298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45963.587355671298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45963.587355671298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45963.587355671298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45963.587355671298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45963.587355671298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45963.587355671298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45963.587355671298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45963.587355671298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45963.587355671298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45963.587355671298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45963.587355671298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45963.587355671298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45963.587355671298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45963.587355671298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45963.587355671298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45963.587355671298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45963.587355671298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45963.587355671298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45963.587355671298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45963.587355671298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45963.587355671298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45963.587355671298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45963.587355671298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45963.587355671298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45963.587355671298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45963.587355671298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45963.587355671298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45963.587355671298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45963.587355671298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45963.587355671298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45963.587355671298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45963.587355671298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45963.587355671298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45963.587355671298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45963.587355671298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45963.587355671298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45963.587355671298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45963.587355671298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45963.587355671298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45963.587355671298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45963.587355671298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45963.587355671298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45963.587355671298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45963.587355671298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45963.587355671298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45963.587355671298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45963.587355671298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45963.587355671298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45963.587355671298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45963.587355671298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45963.587355671298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45963.587355671298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45963.587355671298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45963.587355671298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45963.587355671298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45963.587355671298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45963.587355671298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45963.587355671298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45963.587355671298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45963.587355671298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45963.587355671298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45963.587355671298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45963.587355671298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45963.587355671298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45963.587355671298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45963.587355671298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45963.587355671298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45963.587355671298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45963.587355671298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45963.587355671298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45963.587355671298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45963.587355671298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45963.587355671298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45963.587355671298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45963.587355671298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45963.587355671298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45963.587355671298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45963.587355671298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45963.587355671298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45963.587355671298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45963.587355671298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45963.587355671298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45963.587355671298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45963.587355671298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45963.587355671298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45963.587355671298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45963.587355671298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45963.587355671298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45963.587355671298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45963.587355671298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45963.587355671298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45963.587355671298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45963.587355671298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45963.587355671298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45963.587355671298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45963.587355671298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45963.587355671298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45963.587355671298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45963.587355671298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45963.587355671298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45963.587355671298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45963.587355671298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45963.587355671298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45963.587355671298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45963.587355671298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45963.587355671298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45963.587355671298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45963.587355671298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45963.587355671298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45963.587355671298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45963.587355671298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45963.587355671298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45963.587355671298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45963.587355671298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45963.587355671298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45963.587355671298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45963.587355671298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45963.587355671298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45963.587355671298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45963.587355671298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45963.587355671298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45963.587355671298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45963.587355671298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45963.587355671298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45963.587355671298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45963.587355671298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45963.587355671298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45963.587355671298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45963.587355671298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45963.587355671298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45963.587355671298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45963.587355671298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45963.587355671298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45963.587355671298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45963.587355671298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45963.587355671298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45963.587355671298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45963.587355671298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45963.587355671298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45963.587355671298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45963.587355671298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45963.587355671298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45963.587355671298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45963.587355671298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45963.587355671298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45963.587355671298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45963.587355671298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45963.587355671298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45963.587355671298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45963.587355671298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45963.587355671298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45963.587355671298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45963.587355671298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45963.587355671298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45963.587355671298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45963.587355671298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45963.587355671298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45963.587355671298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45963.587355671298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45963.587355671298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45963.587355671298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45963.587355671298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45963.587355671298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45963.587355671298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45963.587355671298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45963.587355671298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45963.587355671298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45963.587355671298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45963.587355671298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45963.587355671298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45963.587355671298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45963.587355671298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45963.587355671298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45963.587355671298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45963.587355671298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45963.587355671298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45963.587355671298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45963.587355671298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45963.587355671298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45963.587355671298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45963.587355671298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45963.587355671298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45963.587355671298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45963.587355671298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45963.587355671298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45963.587355671298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45963.587355671298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45963.587355671298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45963.587355671298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45963.587355671298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45963.587355671298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45963.587355671298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45963.587355671298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45963.587355671298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45963.587355671298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45963.587355671298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45963.587355671298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45963.587355671298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45963.587355671298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45963.587355671298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45963.587355671298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45963.587355671298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45963.587355671298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45963.587355671298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45963.587355671298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45963.587355671298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45963.587355671298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45963.587355671298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45963.587355671298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45963.587355671298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45963.587355671298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45963.587355671298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45963.587355671298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45963.587355671298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45963.587355671298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45963.587355671298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45963.587355671298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45963.587355671298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45963.587355671298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45963.587355671298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45963.587355671298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45963.587355671298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45963.587355671298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45963.587355671298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45963.587355671298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45963.587355671298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45963.587355671298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45963.587355671298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45963.587355671298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45963.587355671298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45963.587355671298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45963.587355671298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45963.587355671298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45963.587355671298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45963.587355671298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45963.587355671298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45963.587355671298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45963.587355671298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45963.587355671298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45963.587355671298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45963.587355671298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45963.587355671298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45963.587355671298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45963.587355671298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45963.587355671298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45963.587355671298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45963.587355671298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45963.587355671298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45963.587355671298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45963.587355671298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45963.587355671298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45963.587355671298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45963.587355671298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45963.587355671298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45963.587355671298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45963.587355671298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45963.587355671298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45963.587355671298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45963.587355671298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45963.587355671298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45963.587355671298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45963.587355671298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45963.587355671298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45963.587355671298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45963.587355671298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45963.587355671298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45963.587355671298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45963.587355671298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45963.587355671298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45963.587355671298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45963.587355671298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45963.587355671298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45963.587355671298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45963.587355671298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45963.587355671298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45963.587355671298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45963.587355671298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45963.587355671298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45963.587355671298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45963.587355671298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45963.587355671298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45963.587355671298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45963.587355671298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45963.587355671298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45963.587355671298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45963.587355671298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45963.587355671298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45963.587355671298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45963.587355671298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45963.587355671298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45963.587355671298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45963.587355671298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45963.587355671298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45963.587355671298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45963.587355671298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45963.587355671298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45963.587355671298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45963.587355671298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45963.587355671298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45963.587355671298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45963.587355671298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45963.587355671298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45963.587355671298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45963.587355671298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45963.587355671298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45963.587355671298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45963.587355671298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45963.587355671298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45963.587355671298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45963.587355671298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45963.587355671298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45963.587355671298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45963.587355671298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45963.587355671298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45963.587355671298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45963.587355671298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45963.587355671298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45963.587355671298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45963.587355671298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45963.587355671298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45963.587355671298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45963.587355671298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45963.587355671298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45963.587355671298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45963.587355671298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45963.587355671298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45963.587355671298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45963.587355671298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45963.587355671298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45963.587355671298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45963.587355671298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45963.587355671298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45963.587355671298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45963.587355671298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45963.587355671298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45963.587355671298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45963.587355671298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45963.587355671298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45963.587355671298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45963.587355671298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45963.587355671298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45963.587355671298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45963.587355671298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45963.587355671298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45963.587355671298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45963.587355671298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45963.587355671298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45963.587355671298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45963.587355671298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45963.587355671298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45963.587355671298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45963.587355671298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45963.587355671298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45963.587355671298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45963.587355671298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45963.587355671298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45963.587355671298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45963.587355671298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45963.587355671298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45963.587355671298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45963.587355671298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45963.587355671298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45963.587355671298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45963.587355671298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45963.587355671298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45963.587355671298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45963.587355671298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45963.587355671298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45963.587355671298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45963.587355671298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45963.587355671298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45963.587355671298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45963.587355671298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45963.587355671298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45963.587355671298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45963.587355671298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45963.587355671298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45963.587355671298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45963.587355671298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45963.587355671298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45963.587355671298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45963.587355671298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45963.587355671298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45963.587355671298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45963.587355671298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45963.587355671298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45963.587355671298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45963.587355671298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45963.587355671298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45963.587355671298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45963.587355671298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45963.587355671298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45963.587355671298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45963.587355671298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45963.587355671298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45963.587355671298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45963.587355671298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45963.587355671298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45963.587355671298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45963.587355671298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45963.587355671298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45963.587355671298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45963.587355671298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45963.587355671298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45963.587355671298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45963.587355671298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45963.587355671298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45963.587355671298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45963.587355671298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45963.587355671298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45963.587355671298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45963.587355671298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45963.587355671298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45963.587355671298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45963.587355671298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45963.587355671298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45963.587355671298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45963.587355671298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45963.587355671298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45963.587355671298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45963.587355671298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45963.587355671298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45963.587355671298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45963.587355671298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45963.587355671298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45963.587355671298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45963.587355671298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45963.587355671298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45963.587355671298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45963.587355671298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45963.587355671298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45963.587355671298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45963.587355671298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45963.587355671298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45963.587355671298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45963.587355671298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45963.587355671298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45963.587355671298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45963.587355671298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45963.587355671298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45963.587355671298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45963.587355671298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45963.587355671298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45963.587355671298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45963.587355671298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45963.587355671298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45963.587355671298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45963.587355671298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45963.587355671298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45963.587355671298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45963.587355671298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45963.587355671298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45963.587355671298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45963.587355671298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45963.587355671298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45963.587355671298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45963.587355671298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45963.587355671298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45963.587355671298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45963.587355671298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45963.587355671298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45963.587355671298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45963.587355671298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45963.587355671298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45963.587355671298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45963.587355671298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45963.587355671298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45963.587355671298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45963.587355671298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45963.587355671298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45963.587355671298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45963.587355671298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45963.587355671298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45963.587355671298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45963.587355671298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45963.587355671298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45963.587355671298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45963.587355671298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45963.587355671298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45963.587355671298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45963.587355671298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45963.587355671298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45963.587355671298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45963.587355671298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45963.587355671298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45963.587355671298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45963.587355671298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45963.587355671298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45963.587355671298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45963.587355671298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45963.587355671298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45963.587355671298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45963.587355671298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45963.587355671298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45963.587355671298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45963.587355671298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45963.587355671298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45963.587355671298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45963.587355671298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45963.587355671298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45963.587355671298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45963.587355671298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45963.587355671298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45963.587355671298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45963.587355671298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45963.587355671298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45963.587355671298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45963.587355671298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45963.587355671298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45963.587355671298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45963.587355671298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45963.587355671298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45963.587355671298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45963.587355671298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45963.587355671298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45963.587355671298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45963.587355671298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45963.587355671298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45963.587355671298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45963.587355671298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45963.587355671298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45963.587355671298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45963.587355671298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45963.587355671298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45963.587355671298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45963.587355671298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45963.587355671298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45963.587355671298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45963.587355671298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45963.587355671298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45963.587355671298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45963.587355671298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45963.587355671298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45963.587355671298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45963.587355671298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45963.587355671298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45963.587355671298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45963.587355671298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45963.587355671298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45963.587355671298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45963.587355671298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45963.587355671298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45963.587355671298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45963.587355671298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45963.587355671298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45963.587355671298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45963.587355671298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45963.587355671298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45963.587355671298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45963.587355671298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45963.587355671298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45963.587355671298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45963.587355671298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45963.587355671298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45963.587355671298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45963.587355671298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45963.587355671298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45963.587355671298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45963.587355671298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45963.587355671298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45963.587355671298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45963.587355671298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45963.587355671298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45963.587355671298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45963.587355671298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45963.587355671298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45963.587355671298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45963.587355671298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45963.587355671298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45963.587355671298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45963.587355671298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45963.587355671298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45963.587355671298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45963.587355671298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45963.587355671298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45963.587355671298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45963.587355671298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45963.587355671298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45963.587355671298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45963.587355671298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45963.587355671298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45963.587355671298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45963.587355671298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45963.587355671298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45963.587355671298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45963.587355671298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45963.587355671298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45963.587355671298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45963.587355671298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45963.587355671298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45963.587355671298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45963.587355671298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45963.587355671298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45963.587355671298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45963.587355671298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45963.587355671298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45963.587355671298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45963.587355671298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45963.587355671298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45963.587355671298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45963.587355671298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45963.587355671298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45963.587355671298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45963.587355671298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45963.587355671298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45963.587355671298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45963.587355671298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45963.587355671298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45963.587355671298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45963.587355671298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45963.587355671298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45963.587355671298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45963.587355671298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45963.587355671298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45963.587355671298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45963.587355671298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45963.587355671298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45963.587355671298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45963.587355671298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45963.587355671298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45963.587355671298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45963.587355671298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45963.587355671298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45963.587355671298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45963.587355671298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45963.587355671298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45963.587355671298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45963.587355671298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45963.587355671298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45963.587355671298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45963.587355671298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45963.587355671298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45963.587355671298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45963.587355671298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45963.587355671298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45963.587355671298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45963.587355671298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45963.587355671298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45963.587355671298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45963.587355671298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45963.587355671298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45963.587355671298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45963.587355671298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45963.587355671298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45963.587355671298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45963.587355671298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45963.587355671298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45963.587355671298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45963.587355671298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45963.587355671298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45963.587355671298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45963.587355671298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45963.587355671298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45963.587355671298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45963.587355671298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45963.587355671298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45963.587355671298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45963.587355671298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45963.587355671298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45963.587355671298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45963.587355671298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45963.587355671298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45963.587355671298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45963.587355671298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45963.587355671298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45963.587355671298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45963.587355671298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45963.587355671298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45963.587355671298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45963.587355671298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45963.587355671298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45963.587355671298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45963.587355671298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45963.587355671298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45963.587355671298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45963.587355671298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45963.587355671298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45963.587355671298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45963.587355671298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45963.587355671298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45963.587355671298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45963.587355671298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45963.587355671298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45963.587355671298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45963.587355671298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45963.587355671298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45963.587355671298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45963.587355671298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45963.587355671298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45963.587355671298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45963.587355671298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45963.587355671298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45963.587355671298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45963.587355671298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45963.587355671298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45963.587355671298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45963.587355671298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45963.587355671298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45963.587355671298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45963.587355671298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45963.587355671298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45963.587355671298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45963.587355671298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45963.587355671298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45963.587355671298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45963.587355671298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45963.587355671298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45963.587355671298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45963.587355671298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45963.587355671298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45963.587355671298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45963.587355671298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45963.587355671298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45963.587355671298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45963.587355671298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45963.587355671298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45963.587355671298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45963.587355671298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45963.587355671298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45963.587355671298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45963.587355671298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45963.587355671298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45963.587355671298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45963.587355671298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45963.587355671298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45963.587355671298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45963.587355671298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45963.587355671298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45963.587355671298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45963.587355671298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45963.587355671298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45963.587355671298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45963.587355671298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45963.587355671298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45963.587355671298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45963.587355671298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45963.587355671298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45963.587355671298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45963.587355671298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45963.587355671298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45963.587355671298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45963.587355671298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45963.587355671298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45963.587355671298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45963.587355671298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45963.587355671298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45963.587355671298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45963.587355671298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45963.587355671298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45963.587355671298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45963.587355671298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45963.587355671298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45963.587355671298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45963.587355671298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45963.587355671298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45963.587355671298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45963.587355671298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45963.587355671298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45963.587355671298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45963.587355671298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45963.587355671298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45963.587355671298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45963.587355671298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45963.587355671298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45963.587355671298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45963.587355671298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45963.587355671298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45963.587355671298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45963.587355671298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45963.587355671298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45963.587355671298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45963.587355671298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45963.587355671298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45963.587355671298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45963.587355671298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45963.587355671298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45963.587355671298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45963.587355671298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45963.587355671298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45963.587355671298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45963.587355671298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45963.587355671298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45963.587355671298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45963.587355671298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45963.587355671298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45963.587355671298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45963.587355671298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45963.587355671298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45963.587355671298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45963.587355671298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45963.587355671298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45963.587355671298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45963.587355671298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45963.587355671298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45963.587355671298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45963.587355671298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45963.587355671298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45963.587355671298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45963.587355671298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45963.587355671298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45963.587355671298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45963.587355671298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45963.587355671298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45963.587355671298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45963.587355671298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45963.587355671298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45963.587355671298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45963.587355671298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45963.587355671298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45963.587355671298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45963.587355671298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45963.587355671298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45963.587355671298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45963.587355671298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45963.587355671298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45963.587355671298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45963.587355671298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45963.587355671298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45963.587355671298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45963.587355671298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45963.587355671298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45963.587355671298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45963.587355671298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45963.587355671298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45963.587355671298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45963.587355671298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45963.587355671298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45963.587355671298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45963.587355671298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45963.587355671298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45963.587355671298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45963.587355671298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45963.587355671298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45963.587355671298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45963.587355671298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45963.587355671298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45963.587355671298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45963.587355671298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45963.587355671298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45963.587355671298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45963.587355671298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45963.587355671298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45963.587355671298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45963.587355671298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45963.587355671298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45963.587355671298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45963.587355671298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45963.587355671298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45963.587355671298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45963.587355671298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45963.587355671298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45963.587355671298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45963.587355671298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45963.587355671298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45963.587355671298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45963.587355671298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45963.587355671298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45963.587355671298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45963.587355671298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45963.587355671298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45963.587355671298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45963.587355671298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45963.587355671298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45963.587355671298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45963.587355671298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45963.587355671298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45963.587355671298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45963.587355671298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45963.587355671298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45963.587355671298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45963.587355671298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45963.587355671298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45963.587355671298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45963.587355671298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45963.587355671298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45963.587355671298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45963.587355671298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45963.587355671298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45963.587355671298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45963.587355671298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45963.587355671298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45963.587355671298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45963.587355671298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45963.587355671298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45963.587355671298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45963.587355671298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45963.587355671298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45963.587355671298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45963.587355671298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45963.587355671298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45963.587355671298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45963.587355671298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45963.587355671298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45963.587355671298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45963.587355671298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45963.587355671298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45963.587355671298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45963.587355671298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45963.587355671298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45963.587355671298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45963.587355671298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45963.587355671298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45963.587355671298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45963.587355671298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45963.587355671298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45963.587355671298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45963.587355671298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45963.587355671298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45963.587355671298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45963.587355671298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45963.587355671298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45963.587355671298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45963.587355671298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45963.587355671298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45963.587355671298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45963.587355671298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45963.587355671298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45963.587355671298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45963.587355671298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45963.587355671298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45963.587355671298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45963.587355671298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45963.587355671298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45963.587355671298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45963.587355671298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45963.587355671298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45963.587355671298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45963.587355671298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45963.587355671298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45963.587355671298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45963.587355671298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45963.587355671298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45963.587355671298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45963.587355671298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45963.587355671298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45963.587355671298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45963.587355671298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45963.587355671298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45963.587355671298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45963.587355671298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45963.587355671298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45963.587355671298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45963.587355671298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45963.587355671298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45963.587355671298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45963.587355671298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45963.587355671298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45963.587355671298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45963.587355671298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45963.587355671298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45963.587355671298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45963.587355671298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45963.587355671298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45963.587355671298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45963.587355671298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45963.587355671298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45963.587355671298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45963.587355671298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45963.587355671298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45963.587355671298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45963.587355671298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45963.587355671298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45963.587355671298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45963.587355671298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45963.587355671298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45963.587355671298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45963.587355671298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45963.587355671298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45963.587355671298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45963.587355671298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45963.587355671298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45963.587355671298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45963.587355671298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45963.587355671298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45963.587355671298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45963.587355671298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45963.587355671298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45963.587355671298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45963.587355671298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45963.587355671298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45963.587355671298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45963.587355671298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45963.587355671298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45963.587355671298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45963.587355671298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45963.587355671298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45963.587355671298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45963.587355671298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45963.587355671298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45963.587355671298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45963.587355671298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45963.587355671298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45963.587355671298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45963.587355671298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45963.587355671298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45963.587355671298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45963.587355671298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45963.587355671298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45963.587355671298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45963.587355671298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45963.587355671298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45963.587355671298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45963.587355671298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45963.587355671298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45963.587355671298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45963.587355671298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45963.587355671298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45963.587355671298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45963.587355671298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45963.587355671298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45963.587355671298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45963.587355671298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45963.587355671298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45963.587355671298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45963.587355671298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45963.587355671298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45963.587355671298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45963.587355671298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45963.587355671298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45963.587355671298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45963.587355671298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45963.587355671298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45963.587355671298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45963.587355671298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45963.587355671298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45963.587355671298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45963.587355671298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45963.587355671298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45963.587355671298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45963.587355671298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45963.587355671298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45963.587355671298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45963.587355671298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45963.587355671298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45963.587355671298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45963.587355671298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45963.587355671298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45963.587355671298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45963.587355671298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45963.587355671298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45963.587355671298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45963.587355671298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45963.587355671298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45963.587355671298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45963.587355671298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45963.587355671298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45963.587355671298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45963.587355671298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45963.587355671298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45963.587355671298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45963.587355671298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45963.587355671298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45963.587355671298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45963.587355671298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45963.587355671298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45963.587355671298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45963.587355671298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45963.587355671298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45963.587355671298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45963.587355671298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45963.587355671298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45963.587355671298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45963.587355671298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45963.587355671298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45963.587355671298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45963.587355671298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45963.587355671298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45963.587355671298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260.10663807870151</v>
      </c>
      <c r="H2" s="98">
        <v>45703.474768518521</v>
      </c>
      <c r="I2" s="98" t="str">
        <f>IFERROR(VLOOKUP(D2,DB!A:F,6,0),"")</f>
        <v>SCECO</v>
      </c>
      <c r="J2" s="98" t="str">
        <f>IFERROR(VLOOKUP(D2,DB!A:G,7,0),"")</f>
        <v>Dead</v>
      </c>
      <c r="K2" s="100" t="s">
        <v>39116</v>
      </c>
      <c r="L2" s="93" t="str">
        <f>IFERROR(VLOOKUP(D2,DB!A:I,9,0),"")</f>
        <v>Latis</v>
      </c>
    </row>
    <row r="3" spans="1:16" ht="26.25" customHeight="1">
      <c r="A3" s="168" t="s">
        <v>39117</v>
      </c>
      <c r="B3" s="118" t="str">
        <f>IFERROR(VLOOKUP(D3,DB!A:K,11,0),"")</f>
        <v>R4</v>
      </c>
      <c r="C3" s="119">
        <v>1</v>
      </c>
      <c r="D3" s="93" t="s">
        <v>28974</v>
      </c>
      <c r="E3" s="97" t="s">
        <v>39021</v>
      </c>
      <c r="F3" s="122">
        <v>45960.96875</v>
      </c>
      <c r="G3" s="123">
        <f ca="1">IFERROR(NOW()-F3,"")</f>
        <v>2.6186056712977006</v>
      </c>
      <c r="H3" s="122">
        <v>45960.963101851848</v>
      </c>
      <c r="I3" s="118" t="str">
        <f>IFERROR(VLOOKUP(D3,DB!A:F,6,0),"")</f>
        <v>SCECO</v>
      </c>
      <c r="J3" s="118" t="str">
        <f>IFERROR(VLOOKUP(D3,DB!A:G,7,0),"")</f>
        <v>Weak</v>
      </c>
      <c r="K3" s="124" t="s">
        <v>39118</v>
      </c>
      <c r="L3" s="120" t="str">
        <f>IFERROR(VLOOKUP(D3,DB!A:I,9,0),"")</f>
        <v>Latis</v>
      </c>
    </row>
    <row r="4" spans="1:16" ht="15" customHeight="1">
      <c r="A4" s="118" t="s">
        <v>39119</v>
      </c>
      <c r="B4" s="118" t="str">
        <f>IFERROR(VLOOKUP(D4,DB!A:K,11,0),"")</f>
        <v>R4</v>
      </c>
      <c r="C4" s="119">
        <v>1</v>
      </c>
      <c r="D4" s="120" t="s">
        <v>34988</v>
      </c>
      <c r="E4" s="97" t="s">
        <v>39021</v>
      </c>
      <c r="F4" s="122">
        <v>45963.375972222224</v>
      </c>
      <c r="G4" s="123">
        <f ca="1">IFERROR(NOW()-F4,"")</f>
        <v>0.2113834490737645</v>
      </c>
      <c r="H4" s="122">
        <v>45963.407789351855</v>
      </c>
      <c r="I4" s="118" t="str">
        <f>IFERROR(VLOOKUP(D4,DB!A:F,6,0),"")</f>
        <v>SCECO</v>
      </c>
      <c r="J4" s="118" t="str">
        <f>IFERROR(VLOOKUP(D4,DB!A:G,7,0),"")</f>
        <v>Dead</v>
      </c>
      <c r="K4" s="124" t="s">
        <v>39120</v>
      </c>
      <c r="L4" s="120" t="str">
        <f>IFERROR(VLOOKUP(D4,DB!A:I,9,0),"")</f>
        <v>Latis</v>
      </c>
    </row>
    <row r="5" spans="1:16" ht="15" customHeight="1">
      <c r="A5" s="118" t="s">
        <v>39121</v>
      </c>
      <c r="B5" s="118" t="str">
        <f>IFERROR(VLOOKUP(D5,DB!A:K,11,0),"")</f>
        <v>R4</v>
      </c>
      <c r="C5" s="119">
        <v>1</v>
      </c>
      <c r="D5" s="120" t="s">
        <v>34987</v>
      </c>
      <c r="E5" s="97" t="s">
        <v>39021</v>
      </c>
      <c r="F5" s="122">
        <v>45963.411041666666</v>
      </c>
      <c r="G5" s="123">
        <f ca="1">IFERROR(NOW()-F5,"")</f>
        <v>0.17631400463142199</v>
      </c>
      <c r="H5" s="122">
        <v>45963.411041666666</v>
      </c>
      <c r="I5" s="118" t="str">
        <f>IFERROR(VLOOKUP(D5,DB!A:F,6,0),"")</f>
        <v>SCECO</v>
      </c>
      <c r="J5" s="118" t="str">
        <f>IFERROR(VLOOKUP(D5,DB!A:G,7,0),"")</f>
        <v>Vandalized</v>
      </c>
      <c r="K5" s="124" t="s">
        <v>39122</v>
      </c>
      <c r="L5" s="120" t="str">
        <f>IFERROR(VLOOKUP(D5,DB!A:I,9,0),"")</f>
        <v>Latis</v>
      </c>
    </row>
    <row r="6" spans="1:16" ht="15" customHeight="1">
      <c r="A6" s="118" t="s">
        <v>39123</v>
      </c>
      <c r="B6" s="118" t="str">
        <f>IFERROR(VLOOKUP(D6,DB!A:K,11,0),"")</f>
        <v>R4</v>
      </c>
      <c r="C6" s="119">
        <v>1</v>
      </c>
      <c r="D6" s="120" t="s">
        <v>37392</v>
      </c>
      <c r="E6" s="97" t="s">
        <v>39021</v>
      </c>
      <c r="F6" s="122">
        <v>45963.543391203704</v>
      </c>
      <c r="G6" s="123">
        <f ca="1">IFERROR(NOW()-F6,"")</f>
        <v>4.3964467593468726E-2</v>
      </c>
      <c r="H6" s="122">
        <v>45963.528831018521</v>
      </c>
      <c r="I6" s="118" t="str">
        <f>IFERROR(VLOOKUP(D6,DB!A:F,6,0),"")</f>
        <v>SCECO</v>
      </c>
      <c r="J6" s="118" t="str">
        <f>IFERROR(VLOOKUP(D6,DB!A:G,7,0),"")</f>
        <v>Vandalized</v>
      </c>
      <c r="K6" s="124" t="s">
        <v>39124</v>
      </c>
      <c r="L6" s="120" t="str">
        <f>IFERROR(VLOOKUP(D6,DB!A:I,9,0),"")</f>
        <v>Latis</v>
      </c>
    </row>
    <row r="7" spans="1:16" ht="15" customHeight="1">
      <c r="A7" s="118"/>
      <c r="B7" s="118" t="str">
        <f>IFERROR(VLOOKUP(D7,DB!A:K,11,0),"")</f>
        <v/>
      </c>
      <c r="C7" s="119"/>
      <c r="D7" s="120"/>
      <c r="E7" s="97" t="s">
        <v>39021</v>
      </c>
      <c r="F7" s="122"/>
      <c r="G7" s="123">
        <f ca="1">IFERROR(NOW()-F7,"")</f>
        <v>45963.587355671298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45963.587355671298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45963.587355671298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45963.587355671298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45963.587355671298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45963.587355671298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45963.587355671298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45963.587355671298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45963.587355671298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45963.587355671298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45963.587355671298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45963.587355671298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45963.587355671298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45963.587355671298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45963.587355671298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45963.587355671298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45963.587355671298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45963.587355671298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45963.587355671298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45963.587355671298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45963.587355671298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45963.587355671298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45963.587355671298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45963.587355671298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45963.587355671298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45963.587355671298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45963.587355671298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45963.587355671298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45963.587355671298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45963.587355671298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45963.587355671298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45963.587355671298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45963.587355671298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45963.587355671298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45963.587355671298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45963.587355671298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45963.587355671298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45963.587355671298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45963.587355671298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45963.587355671298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45963.587355671298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45963.587355671298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45963.587355671298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45963.587355671298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45963.587355671298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45963.587355671298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45963.587355671298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45963.587355671298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45963.587355671298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45963.587355671298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45963.587355671298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45963.587355671298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45963.587355671298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45963.587355671298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45963.587355671298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45963.587355671298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45963.587355671298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45963.587355671298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45963.587355671298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45963.587355671298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45963.587355671298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45963.587355671298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45963.587355671298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45963.587355671298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45963.587355671298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45963.587355671298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45963.587355671298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45963.587355671298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45963.587355671298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45963.587355671298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45963.587355671298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45963.587355671298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45963.587355671298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45963.587355671298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45963.587355671298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45963.587355671298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45963.587355671298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45963.587355671298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45963.587355671298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45963.587355671298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45963.587355671298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45963.587355671298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45963.587355671298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45963.587355671298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45963.587355671298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45963.587355671298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45963.587355671298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45963.587355671298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45963.587355671298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45963.587355671298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45963.587355671298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45963.587355671298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45963.587355671298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45963.587355671298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45963.587355671298</v>
      </c>
      <c r="H101" s="122"/>
      <c r="I101" s="118" t="str">
        <f>IFERROR(VLOOKUP(D101,DB!A:F,6,0),"")</f>
        <v/>
      </c>
      <c r="J101" s="118" t="str">
        <f>IFERROR(VLOOKUP(D101,DB!A:G,7,0),"")</f>
        <v/>
      </c>
      <c r="K101" s="124"/>
      <c r="L101" s="120" t="str">
        <f>IFERROR(VLOOKUP(D101,DB!A:I,9,0),"")</f>
        <v/>
      </c>
    </row>
    <row r="102" spans="1:12" ht="15" customHeight="1">
      <c r="A102" s="125"/>
      <c r="B102" s="125" t="str">
        <f>IFERROR(VLOOKUP(D102,DB!A:K,11,0),"")</f>
        <v/>
      </c>
      <c r="C102" s="126"/>
      <c r="D102" s="127"/>
      <c r="E102" s="128"/>
      <c r="F102" s="129"/>
      <c r="G102" s="130">
        <f ca="1">IFERROR(NOW()-F102,"")</f>
        <v>45963.587355671298</v>
      </c>
      <c r="H102" s="129"/>
      <c r="I102" s="125" t="str">
        <f>IFERROR(VLOOKUP(D102,DB!A:F,6,0),"")</f>
        <v/>
      </c>
      <c r="J102" s="125" t="str">
        <f>IFERROR(VLOOKUP(D102,DB!A:G,7,0),"")</f>
        <v/>
      </c>
      <c r="K102" s="131"/>
      <c r="L102" s="127" t="str">
        <f>IFERROR(VLOOKUP(D102,DB!A:I,9,0),"")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39125</v>
      </c>
      <c r="B2" s="37" t="str">
        <f>IFERROR(VLOOKUP(D2,DB!A:K,11,0),"")</f>
        <v>R5</v>
      </c>
      <c r="C2" s="37">
        <v>3</v>
      </c>
      <c r="D2" s="117" t="s">
        <v>36011</v>
      </c>
      <c r="E2" s="37" t="s">
        <v>39021</v>
      </c>
      <c r="F2" s="38">
        <v>45891.832060185188</v>
      </c>
      <c r="G2" s="143">
        <f ca="1">IFERROR(NOW()-F2,"")</f>
        <v>71.755295486109389</v>
      </c>
      <c r="H2" s="38">
        <v>45891.790393518517</v>
      </c>
      <c r="I2" s="37" t="str">
        <f>IFERROR(VLOOKUP(D2,DB!A:F,6,0),"")</f>
        <v>Generator-SG</v>
      </c>
      <c r="J2" s="37" t="str">
        <f>IFERROR(VLOOKUP(D2,DB!A:G,7,0),"")</f>
        <v>Vandalized</v>
      </c>
      <c r="K2" s="37" t="s">
        <v>39126</v>
      </c>
      <c r="L2" s="37" t="str">
        <f>IFERROR(VLOOKUP(D2,DB!A:I,9,0),"")</f>
        <v>Latis</v>
      </c>
      <c r="M2" s="116"/>
    </row>
    <row r="3" spans="1:13" ht="30.75">
      <c r="A3" s="37" t="s">
        <v>39127</v>
      </c>
      <c r="B3" s="37" t="str">
        <f>IFERROR(VLOOKUP(D3,DB!A:K,11,0),"")</f>
        <v>R5</v>
      </c>
      <c r="C3" s="37">
        <v>1</v>
      </c>
      <c r="D3" s="37" t="s">
        <v>33268</v>
      </c>
      <c r="E3" s="37" t="s">
        <v>39100</v>
      </c>
      <c r="F3" s="38">
        <v>45926.188877314817</v>
      </c>
      <c r="G3" s="143">
        <f t="shared" ref="G3" ca="1" si="0">IFERROR(NOW()-F3,"")</f>
        <v>37.398478356481064</v>
      </c>
      <c r="H3" s="38">
        <v>45926.158159722225</v>
      </c>
      <c r="I3" s="37" t="str">
        <f>IFERROR(VLOOKUP(D3,DB!A:F,6,0),"")</f>
        <v>SCECO</v>
      </c>
      <c r="J3" s="37" t="str">
        <f>IFERROR(VLOOKUP(D3,DB!A:G,7,0),"")</f>
        <v>Good</v>
      </c>
      <c r="K3" s="37" t="s">
        <v>39128</v>
      </c>
      <c r="L3" s="37" t="str">
        <f>IFERROR(VLOOKUP(D3,DB!A:I,9,0),"")</f>
        <v>Latis</v>
      </c>
      <c r="M3" s="116"/>
    </row>
    <row r="4" spans="1:13" ht="48" customHeight="1">
      <c r="A4" s="151" t="s">
        <v>39129</v>
      </c>
      <c r="B4" s="151" t="str">
        <f>IFERROR(VLOOKUP(D4,DB!A:K,11,0),"")</f>
        <v>R5</v>
      </c>
      <c r="C4" s="151">
        <v>1</v>
      </c>
      <c r="D4" s="151" t="s">
        <v>34758</v>
      </c>
      <c r="E4" s="151" t="s">
        <v>39100</v>
      </c>
      <c r="F4" s="152">
        <v>45948.661111111112</v>
      </c>
      <c r="G4" s="153">
        <f ca="1">IFERROR(NOW()-F4,"")</f>
        <v>14.926244560185296</v>
      </c>
      <c r="H4" s="152">
        <v>45948.661111111112</v>
      </c>
      <c r="I4" s="151" t="str">
        <f>IFERROR(VLOOKUP(D4,DB!A:F,6,0),"")</f>
        <v>SCECO</v>
      </c>
      <c r="J4" s="151" t="str">
        <f>IFERROR(VLOOKUP(D4,DB!A:G,7,0),"")</f>
        <v>Dead</v>
      </c>
      <c r="K4" s="151" t="s">
        <v>39130</v>
      </c>
      <c r="L4" s="151" t="str">
        <f>IFERROR(VLOOKUP(D4,DB!A:I,9,0),"")</f>
        <v>Latis</v>
      </c>
    </row>
    <row r="5" spans="1:13" ht="15">
      <c r="A5" s="151" t="s">
        <v>39131</v>
      </c>
      <c r="B5" s="151" t="str">
        <f>IFERROR(VLOOKUP(D5,DB!A:K,11,0),"")</f>
        <v>R5</v>
      </c>
      <c r="C5" s="151">
        <v>1</v>
      </c>
      <c r="D5" s="151" t="s">
        <v>33016</v>
      </c>
      <c r="E5" s="151" t="s">
        <v>39100</v>
      </c>
      <c r="F5" s="152">
        <v>45963.578703703701</v>
      </c>
      <c r="G5" s="153">
        <f ca="1">IFERROR(NOW()-F5,"")</f>
        <v>8.6519675969611853E-3</v>
      </c>
      <c r="H5" s="152">
        <v>45963.561342592591</v>
      </c>
      <c r="I5" s="151" t="str">
        <f>IFERROR(VLOOKUP(D5,DB!A:F,6,0),"")</f>
        <v>SCECO</v>
      </c>
      <c r="J5" s="151" t="str">
        <f>IFERROR(VLOOKUP(D5,DB!A:G,7,0),"")</f>
        <v>Good</v>
      </c>
      <c r="K5" s="151" t="s">
        <v>39132</v>
      </c>
      <c r="L5" s="151" t="str">
        <f>IFERROR(VLOOKUP(D5,DB!A:I,9,0),"")</f>
        <v>Latis</v>
      </c>
    </row>
    <row r="6" spans="1:13" ht="15">
      <c r="A6" s="151"/>
      <c r="B6" s="151" t="str">
        <f>IFERROR(VLOOKUP(D6,DB!A:K,11,0),"")</f>
        <v/>
      </c>
      <c r="C6" s="151"/>
      <c r="D6"/>
      <c r="E6" s="151"/>
      <c r="F6" s="152"/>
      <c r="G6" s="153">
        <f ca="1">IFERROR(NOW()-F6,"")</f>
        <v>45963.587355671298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45963.587355671298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45963.587355671298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45963.587355671298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45963.587355671298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45963.587355671298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45963.587355671298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45963.587355671298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45963.587355671298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45963.587355671298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45963.587355671298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45963.587355671298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45963.587355671298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45963.587355671298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45963.587355671298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45963.587355671298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45963.587355671298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45963.587355671298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45963.587355671298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45963.587355671298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45963.587355671298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45963.587355671298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45963.587355671298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45963.587355671298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45963.587355671298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45963.587355671298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45963.587355671298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45963.587355671298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45963.587355671298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45963.587355671298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45963.587355671298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45963.587355671298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45963.587355671298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45963.587355671298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45963.587355671298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45963.587355671298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45963.587355671298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45963.587355671298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45963.587355671298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45963.587355671298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45963.587355671298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45963.587355671298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45963.587355671298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45963.587355671298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45963.587355671298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45963.587355671298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45963.587355671298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45963.587355671298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45963.587355671298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45963.587355671298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45963.587355671298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45963.587355671298</v>
      </c>
      <c r="H57" s="152"/>
      <c r="I57" s="151" t="str">
        <f>IFERROR(VLOOKUP(D57,DB!A:F,6,0),"")</f>
        <v/>
      </c>
      <c r="J57" s="151" t="str">
        <f>IFERROR(VLOOKUP(D57,DB!A:G,7,0),"")</f>
        <v/>
      </c>
      <c r="K57" s="151"/>
      <c r="L57" s="151" t="str">
        <f>IFERROR(VLOOKUP(D57,DB!A:I,9,0),"")</f>
        <v/>
      </c>
    </row>
    <row r="58" spans="1:12" ht="15">
      <c r="A58" s="157"/>
      <c r="B58" s="157" t="str">
        <f>IFERROR(VLOOKUP(D58,DB!A:K,11,0),"")</f>
        <v/>
      </c>
      <c r="C58" s="157"/>
      <c r="D58" s="157"/>
      <c r="E58" s="157"/>
      <c r="F58" s="158"/>
      <c r="G58" s="159">
        <f ca="1">IFERROR(NOW()-F58,"")</f>
        <v>45963.587355671298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45963.587355671298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45963.587355671298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45963.587355671298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45963.587355671298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45963.587355671298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45963.587355671298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45963.587355671298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45963.587355671298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45963.587355671298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45963.587355671298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45963.587355671298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45963.587355671298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45963.587355671298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45963.587355671298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45963.587355671298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45963.587355671298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45963.587355671298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45963.587355671298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45963.587355671298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45963.587355671298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45963.587355671298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45963.587355671298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45963.587355671298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45963.587355671298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45963.587355671298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45963.587355671298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45963.587355671298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45963.587355671298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45963.587355671298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45963.587355671298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45963.587355671298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45963.587355671298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45963.587355671298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45963.587355671298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45963.587355671298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45963.587355671298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45963.587355671298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45963.587355671298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45963.587355671298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45963.587355671298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45963.587355671298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45963.587355671298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45963.587355671298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45963.587355671298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45963.587355671298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45963.587355671298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45963.587355671298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45963.587355671298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45963.587355671298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45963.587355671298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45963.587355671298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45963.587355671298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45963.587355671298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45963.587355671298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45963.587355671298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45963.587355671298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45963.587355671298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45963.587355671298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45963.587355671298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45963.587355671298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45963.587355671298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45963.587355671298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45963.587355671298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45963.587355671298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45963.587355671298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45963.587355671298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45963.587355671298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45963.587355671298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45963.587355671298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45963.587355671298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45963.587355671298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45963.587355671298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45963.587355671298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45963.587355671298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45963.587355671298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45963.587355671298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45963.587355671298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45963.587355671298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45963.587355671298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45963.587355671298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45963.587355671298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45963.587355671298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45963.587355671298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45963.587355671298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45963.587355671298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45963.587355671298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45963.587355671298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45963.587355671298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45963.587355671298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45963.587355671298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45963.587355671298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45963.587355671298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45963.587355671298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45963.587355671298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45963.587355671298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45963.587355671298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45963.587355671298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45963.587355671298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45963.587355671298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45963.587355671298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45963.587355671298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45963.587355671298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45963.587355671298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45963.587355671298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45963.587355671298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45963.587355671298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45963.587355671298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45963.587355671298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45963.587355671298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45963.587355671298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45963.587355671298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45963.587355671298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45963.587355671298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45963.587355671298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45963.587355671298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45963.587355671298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45963.587355671298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45963.587355671298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45963.587355671298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45963.587355671298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45963.587355671298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45963.587355671298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45963.587355671298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45963.587355671298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45963.587355671298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45963.587355671298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45963.587355671298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45963.587355671298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45963.587355671298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45963.587355671298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45963.587355671298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45963.587355671298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45963.587355671298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45963.587355671298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45963.587355671298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45963.587355671298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45963.587355671298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45963.587355671298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45963.587355671298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45963.587355671298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45963.587355671298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45963.587355671298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45963.587355671298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45963.587355671298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45963.587355671298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45963.587355671298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45963.587355671298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45963.587355671298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45963.587355671298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45963.587355671298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45963.587355671298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45963.587355671298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45963.587355671298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45963.587355671298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45963.587355671298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45963.587355671298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45963.587355671298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45963.587355671298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45963.587355671298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45963.587355671298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45963.587355671298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45963.587355671298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45963.587355671298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45963.587355671298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45963.587355671298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45963.587355671298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45963.587355671298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45963.587355671298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45963.587355671298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45963.587355671298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45963.587355671298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45963.587355671298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45963.587355671298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45963.587355671298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45963.587355671298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45963.587355671298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45963.587355671298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45963.587355671298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45963.587355671298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45963.587355671298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45963.587355671298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45963.587355671298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45963.587355671298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45963.587355671298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45963.587355671298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45963.587355671298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45963.587355671298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45963.587355671298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45963.587355671298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45963.587355671298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45963.587355671298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45963.587355671298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45963.587355671298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45963.587355671298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45963.587355671298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45963.587355671298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45963.587355671298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45963.587355671298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45963.587355671298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45963.587355671298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45963.587355671298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45963.587355671298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45963.587355671298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45963.587355671298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45963.587355671298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45963.587355671298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45963.587355671298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45963.587355671298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45963.587355671298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45963.587355671298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45963.587355671298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45963.587355671298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45963.587355671298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45963.587355671298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45963.587355671298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45963.587355671298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45963.587355671298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45963.587355671298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45963.587355671298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45963.587355671298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45963.587355671298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45963.587355671298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45963.587355671298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45963.587355671298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45963.587355671298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45963.587355671298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45963.587355671298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45963.587355671298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45963.587355671298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45963.587355671298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45963.587355671298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45963.587355671298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45963.587355671298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45963.587355671298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45963.587355671298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45963.587355671298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45963.587355671298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45963.587355671298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45963.587355671298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45963.587355671298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45963.587355671298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45963.587355671298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45963.587355671298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45963.587355671298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45963.587355671298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45963.587355671298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45963.587355671298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45963.587355671298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45963.587355671298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45963.587355671298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45963.587355671298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45963.587355671298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45963.587355671298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45963.587355671298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45963.587355671298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45963.587355671298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45963.587355671298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45963.587355671298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45963.587355671298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45963.587355671298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45963.587355671298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45963.587355671298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45963.587355671298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45963.587355671298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45963.587355671298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45963.587355671298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45963.587355671298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45963.587355671298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45963.587355671298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45963.587355671298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45963.587355671298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45963.587355671298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45963.587355671298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45963.587355671298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45963.587355671298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45963.587355671298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45963.587355671298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45963.587355671298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45963.587355671298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45963.587355671298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45963.587355671298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45963.587355671298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45963.587355671298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45963.587355671298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45963.587355671298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45963.587355671298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45963.587355671298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45963.587355671298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45963.587355671298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45963.587355671298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45963.587355671298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45963.587355671298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45963.587355671298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45963.587355671298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45963.587355671298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45963.587355671298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45963.587355671298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45963.587355671298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45963.587355671298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45963.587355671298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45963.587355671298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45963.587355671298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45963.587355671298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45963.587355671298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45963.587355671298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45963.587355671298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45963.587355671298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45963.587355671298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45963.587355671298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45963.587355671298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45963.587355671298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45963.587355671298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45963.587355671298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45963.587355671298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45963.587355671298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45963.587355671298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45963.587355671298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45963.587355671298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45963.587355671298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45963.587355671298</v>
      </c>
      <c r="H378" s="158"/>
      <c r="I378" s="157" t="str">
        <f>IFERROR(VLOOKUP(D378,DB!A:F,6,0),"")</f>
        <v/>
      </c>
      <c r="J378" s="157" t="str">
        <f>IFERROR(VLOOKUP(D378,DB!A:G,7,0),"")</f>
        <v/>
      </c>
      <c r="K378" s="157"/>
      <c r="L378" s="157" t="str">
        <f>IFERROR(VLOOKUP(D378,DB!A:I,9,0),"")</f>
        <v/>
      </c>
    </row>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8" ht="15"/>
    <row r="489" ht="15"/>
    <row r="491" ht="15"/>
    <row r="492" ht="15"/>
    <row r="493" ht="15"/>
    <row r="494" ht="15"/>
    <row r="496" ht="15"/>
    <row r="497" ht="15"/>
    <row r="504" ht="15"/>
    <row r="505" ht="15"/>
    <row r="506" ht="15"/>
    <row r="507" ht="15"/>
    <row r="508" ht="15"/>
    <row r="509" ht="15"/>
    <row r="512" ht="15"/>
    <row r="513" ht="15"/>
    <row r="514" ht="15"/>
    <row r="515" ht="15"/>
    <row r="516" ht="15"/>
    <row r="517" ht="15"/>
    <row r="518" ht="15"/>
    <row r="519"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9" ht="15"/>
    <row r="580" ht="15"/>
    <row r="617" ht="15"/>
    <row r="618" ht="15"/>
    <row r="619" ht="15"/>
    <row r="620" ht="15"/>
    <row r="621" ht="15"/>
    <row r="622" ht="15"/>
    <row r="623" ht="15"/>
    <row r="624" ht="15"/>
    <row r="625" ht="15"/>
    <row r="626"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5" ht="15"/>
    <row r="746" ht="15"/>
    <row r="916" ht="15"/>
    <row r="917" ht="15"/>
    <row r="918" ht="15"/>
    <row r="919" ht="15"/>
    <row r="920" ht="15"/>
    <row r="921" ht="15"/>
    <row r="927" ht="15"/>
    <row r="928" ht="15"/>
    <row r="929" ht="15"/>
    <row r="930" ht="15"/>
    <row r="931"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91" ht="15"/>
    <row r="992" ht="15"/>
    <row r="994" ht="15"/>
    <row r="995" ht="15"/>
    <row r="996" ht="15"/>
    <row r="997" ht="15"/>
    <row r="998" ht="15"/>
    <row r="999" ht="15"/>
    <row r="1000" ht="15"/>
    <row r="1002"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2" ht="15"/>
    <row r="1123" ht="15"/>
    <row r="1124" ht="15"/>
    <row r="1125" ht="15"/>
    <row r="1126" ht="15"/>
    <row r="1127" ht="15"/>
    <row r="1128" ht="15"/>
    <row r="1129" ht="15"/>
    <row r="1130" ht="15"/>
    <row r="1131" ht="15"/>
    <row r="1139" ht="15"/>
    <row r="1140" ht="15"/>
    <row r="1143" ht="15"/>
    <row r="1144" ht="15"/>
    <row r="1145" ht="15"/>
    <row r="1146" ht="15"/>
    <row r="1147" ht="15"/>
    <row r="1148" ht="15"/>
    <row r="1149" ht="15"/>
    <row r="1150" ht="15"/>
    <row r="1153" ht="15"/>
    <row r="1154" ht="15"/>
    <row r="1155" ht="15"/>
    <row r="1156" ht="15"/>
    <row r="1157" ht="15"/>
    <row r="1158" ht="15"/>
    <row r="1159" ht="15"/>
    <row r="1160" ht="15"/>
    <row r="1161" ht="15"/>
    <row r="1162" ht="15"/>
    <row r="1163" ht="15"/>
    <row r="1164" ht="15"/>
    <row r="1166" ht="15"/>
    <row r="1167" ht="15"/>
    <row r="1168" ht="15"/>
    <row r="1171" ht="15"/>
    <row r="1173" ht="15"/>
    <row r="1175" ht="15"/>
    <row r="1178" ht="15"/>
    <row r="1179" ht="15"/>
    <row r="1180" ht="15"/>
    <row r="1182" ht="15"/>
    <row r="1184" ht="15"/>
    <row r="1185" ht="15"/>
    <row r="1186" ht="15"/>
    <row r="1187" ht="15"/>
    <row r="1188" ht="15"/>
    <row r="1190" ht="15"/>
    <row r="1191" ht="15"/>
    <row r="1192" ht="15"/>
    <row r="1193" ht="15"/>
    <row r="1195" ht="15"/>
    <row r="1197" ht="15"/>
    <row r="1198" ht="15"/>
    <row r="1200" ht="15"/>
    <row r="1201" ht="15"/>
    <row r="1202" ht="15"/>
    <row r="1203" ht="15"/>
    <row r="1205" ht="15"/>
    <row r="1207" ht="15"/>
    <row r="1208" ht="15"/>
    <row r="1209" ht="15"/>
    <row r="1210" ht="15"/>
    <row r="1212" ht="15"/>
    <row r="1213" ht="15"/>
    <row r="1214" ht="15"/>
    <row r="1215" ht="15"/>
    <row r="1216" ht="15"/>
    <row r="1217" ht="15"/>
    <row r="1218" ht="15"/>
    <row r="1221" ht="15"/>
    <row r="1223" ht="15"/>
    <row r="1224" ht="15"/>
    <row r="1225" ht="15"/>
    <row r="1226" ht="15"/>
    <row r="1227" ht="15"/>
    <row r="1228" ht="15"/>
    <row r="1229" ht="15"/>
    <row r="1230" ht="15"/>
    <row r="1233" ht="15"/>
    <row r="1234" ht="15"/>
    <row r="1236" ht="15"/>
    <row r="1238" ht="15"/>
    <row r="1239" ht="15"/>
    <row r="1240" ht="15"/>
    <row r="1241" ht="15"/>
    <row r="1242" ht="15"/>
    <row r="1246" ht="15"/>
    <row r="1247" ht="15"/>
    <row r="1249" ht="15"/>
    <row r="1250" ht="15"/>
    <row r="1253" ht="15"/>
    <row r="1254" ht="15"/>
    <row r="1258" ht="15"/>
    <row r="1265" ht="15"/>
    <row r="1267" ht="15"/>
    <row r="1268" ht="15"/>
    <row r="1269" ht="15"/>
  </sheetData>
  <dataValidations count="2">
    <dataValidation allowBlank="1" showInputMessage="1" showErrorMessage="1" sqref="E1" xr:uid="{920C6338-E771-4DAE-8C89-92A9093EA4DE}"/>
    <dataValidation type="list" allowBlank="1" showInputMessage="1" showErrorMessage="1" sqref="E2:E3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39133</v>
      </c>
      <c r="B2" s="102" t="str">
        <f>IFERROR(VLOOKUP(D2,DB!A:K,11,0),"")</f>
        <v>R6</v>
      </c>
      <c r="C2" s="104">
        <v>1</v>
      </c>
      <c r="D2" s="102" t="s">
        <v>30796</v>
      </c>
      <c r="E2" s="102" t="s">
        <v>39021</v>
      </c>
      <c r="F2" s="106">
        <v>45963.53633101852</v>
      </c>
      <c r="G2" s="76">
        <f ca="1">IFERROR(NOW()-F2,"-")</f>
        <v>5.1024652777414303E-2</v>
      </c>
      <c r="H2" s="106">
        <v>45963.530532407407</v>
      </c>
      <c r="I2" s="102" t="str">
        <f>IFERROR(VLOOKUP(D2,DB!A:F,6,0),"")</f>
        <v>SCECO</v>
      </c>
      <c r="J2" s="102" t="str">
        <f>IFERROR(VLOOKUP(D2,DB!A:G,7,0),"")</f>
        <v>Good</v>
      </c>
      <c r="K2" s="107" t="s">
        <v>39134</v>
      </c>
      <c r="L2" s="108" t="str">
        <f>IFERROR(VLOOKUP(D2,DB!A:I,9,0),"")</f>
        <v>Latis</v>
      </c>
    </row>
    <row r="3" spans="1:16383" ht="31.5" customHeight="1">
      <c r="A3" s="103"/>
      <c r="B3" s="102" t="str">
        <f>IFERROR(VLOOKUP(D3,DB!A:K,11,0),"")</f>
        <v/>
      </c>
      <c r="C3" s="104"/>
      <c r="D3" s="102"/>
      <c r="E3" s="102"/>
      <c r="F3" s="106"/>
      <c r="G3" s="76">
        <f ca="1">IFERROR(NOW()-F3,"-")</f>
        <v>45963.587355671298</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45963.587355671298</v>
      </c>
      <c r="H4" s="106"/>
      <c r="I4" s="102" t="str">
        <f>IFERROR(VLOOKUP(D4,DB!A:F,6,0),"")</f>
        <v/>
      </c>
      <c r="J4" s="102" t="str">
        <f>IFERROR(VLOOKUP(D4,DB!A:G,7,0),"")</f>
        <v/>
      </c>
      <c r="K4" s="107"/>
      <c r="L4" s="108" t="str">
        <f>IFERROR(VLOOKUP(D4,DB!A:I,9,0),"")</f>
        <v/>
      </c>
    </row>
    <row r="5" spans="1:16383" ht="31.5" customHeight="1">
      <c r="A5" s="103"/>
      <c r="B5" s="102" t="str">
        <f>IFERROR(VLOOKUP(D5,DB!A:K,11,0),"")</f>
        <v/>
      </c>
      <c r="C5" s="104"/>
      <c r="D5"/>
      <c r="E5" s="102"/>
      <c r="F5" s="106"/>
      <c r="G5" s="76">
        <f ca="1">IFERROR(NOW()-F5,"-")</f>
        <v>45963.587355671298</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45963.587355671298</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45963.587355671298</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45963.587355671298</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45963.587355671298</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45963.587355671298</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45963.587355671298</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45963.587355671298</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45963.587355671298</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45963.587355671298</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45963.587355671298</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45963.587355671298</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45963.587355671298</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45963.587355671298</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45963.587355671298</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45963.587355671298</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45963.587355671298</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45963.587355671298</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45963.587355671298</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45963.587355671298</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45963.587355671298</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45963.587355671298</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45963.587355671298</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45963.587355671298</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45963.587355671298</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45963.587355671298</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45963.587355671298</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45963.587355671298</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45963.587355671298</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45963.587355671298</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45963.587355671298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45963.587355671298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45963.587355671298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45963.587355671298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45963.587355671298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45963.587355671298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45963.587355671298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45963.587355671298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45963.587355671298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45963.587355671298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45963.587355671298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45963.587355671298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45963.587355671298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45963.587355671298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45963.587355671298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45963.587355671298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45963.587355671298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45963.587355671298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45963.587355671298</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45963.587355671298</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2025-11-02T11:06:19Z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